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60" yWindow="-15" windowWidth="15480" windowHeight="5820"/>
  </bookViews>
  <sheets>
    <sheet name="19.8_2015" sheetId="2" r:id="rId1"/>
  </sheets>
  <definedNames>
    <definedName name="_Key1" localSheetId="0" hidden="1">'19.8_2015'!$A$23:$A$53</definedName>
    <definedName name="_Order1" hidden="1">255</definedName>
    <definedName name="_Regression_Int" localSheetId="0" hidden="1">1</definedName>
    <definedName name="A_IMPRESIÓN_IM" localSheetId="0">'19.8_2015'!$M$14:$N$63</definedName>
    <definedName name="Imprimir_área_IM" localSheetId="0">'19.8_2015'!$M$14:$N$64</definedName>
    <definedName name="SDASD" hidden="1">#REF!</definedName>
  </definedNames>
  <calcPr calcId="152511"/>
</workbook>
</file>

<file path=xl/calcChain.xml><?xml version="1.0" encoding="utf-8"?>
<calcChain xmlns="http://schemas.openxmlformats.org/spreadsheetml/2006/main">
  <c r="C17" i="2" l="1"/>
  <c r="E80" i="2" l="1"/>
  <c r="F80" i="2"/>
  <c r="G80" i="2"/>
  <c r="H80" i="2"/>
  <c r="I80" i="2"/>
  <c r="J80" i="2"/>
  <c r="K80" i="2"/>
  <c r="L80" i="2"/>
  <c r="D59" i="2"/>
  <c r="D57" i="2"/>
  <c r="D58" i="2"/>
  <c r="D60" i="2"/>
  <c r="L209" i="2"/>
  <c r="K209" i="2"/>
  <c r="J209" i="2"/>
  <c r="I209" i="2"/>
  <c r="H209" i="2"/>
  <c r="G209" i="2"/>
  <c r="F209" i="2"/>
  <c r="E209" i="2"/>
  <c r="L215" i="2"/>
  <c r="K215" i="2"/>
  <c r="J215" i="2"/>
  <c r="I215" i="2"/>
  <c r="H215" i="2"/>
  <c r="G215" i="2"/>
  <c r="F215" i="2"/>
  <c r="E215" i="2"/>
  <c r="L248" i="2"/>
  <c r="K248" i="2"/>
  <c r="J248" i="2"/>
  <c r="I248" i="2"/>
  <c r="H248" i="2"/>
  <c r="G248" i="2"/>
  <c r="F248" i="2"/>
  <c r="E248" i="2"/>
  <c r="L183" i="2"/>
  <c r="K183" i="2"/>
  <c r="J183" i="2"/>
  <c r="I183" i="2"/>
  <c r="H183" i="2"/>
  <c r="H142" i="2" s="1"/>
  <c r="G183" i="2"/>
  <c r="F183" i="2"/>
  <c r="E183" i="2"/>
  <c r="L150" i="2"/>
  <c r="K150" i="2"/>
  <c r="J150" i="2"/>
  <c r="I150" i="2"/>
  <c r="H150" i="2"/>
  <c r="G150" i="2"/>
  <c r="G142" i="2" s="1"/>
  <c r="F150" i="2"/>
  <c r="E150" i="2"/>
  <c r="L144" i="2"/>
  <c r="K144" i="2"/>
  <c r="J144" i="2"/>
  <c r="J142" i="2" s="1"/>
  <c r="I144" i="2"/>
  <c r="H144" i="2"/>
  <c r="G144" i="2"/>
  <c r="F144" i="2"/>
  <c r="E144" i="2"/>
  <c r="L142" i="2"/>
  <c r="K142" i="2"/>
  <c r="I142" i="2"/>
  <c r="E142" i="2"/>
  <c r="L119" i="2"/>
  <c r="K119" i="2"/>
  <c r="J119" i="2"/>
  <c r="I119" i="2"/>
  <c r="H119" i="2"/>
  <c r="G119" i="2"/>
  <c r="F119" i="2"/>
  <c r="E119" i="2"/>
  <c r="L86" i="2"/>
  <c r="K86" i="2"/>
  <c r="J86" i="2"/>
  <c r="I86" i="2"/>
  <c r="H86" i="2"/>
  <c r="G86" i="2"/>
  <c r="F86" i="2"/>
  <c r="F78" i="2" s="1"/>
  <c r="E86" i="2"/>
  <c r="E78" i="2" s="1"/>
  <c r="C60" i="2"/>
  <c r="B60" i="2" s="1"/>
  <c r="C59" i="2"/>
  <c r="C58" i="2"/>
  <c r="C57" i="2"/>
  <c r="J22" i="2"/>
  <c r="I22" i="2"/>
  <c r="H22" i="2"/>
  <c r="G22" i="2"/>
  <c r="F22" i="2"/>
  <c r="E22" i="2"/>
  <c r="J16" i="2"/>
  <c r="I16" i="2"/>
  <c r="H16" i="2"/>
  <c r="G16" i="2"/>
  <c r="F16" i="2"/>
  <c r="E16" i="2"/>
  <c r="D44" i="2"/>
  <c r="C145" i="2"/>
  <c r="D145" i="2"/>
  <c r="C146" i="2"/>
  <c r="D146" i="2"/>
  <c r="C147" i="2"/>
  <c r="D147" i="2"/>
  <c r="C148" i="2"/>
  <c r="D148" i="2"/>
  <c r="C151" i="2"/>
  <c r="D151" i="2"/>
  <c r="C152" i="2"/>
  <c r="D152" i="2"/>
  <c r="C153" i="2"/>
  <c r="D153" i="2"/>
  <c r="C154" i="2"/>
  <c r="D154" i="2"/>
  <c r="C155" i="2"/>
  <c r="D155" i="2"/>
  <c r="C156" i="2"/>
  <c r="D156" i="2"/>
  <c r="C157" i="2"/>
  <c r="D157" i="2"/>
  <c r="C158" i="2"/>
  <c r="D158" i="2"/>
  <c r="C159" i="2"/>
  <c r="D159" i="2"/>
  <c r="C160" i="2"/>
  <c r="D160" i="2"/>
  <c r="C161" i="2"/>
  <c r="D161" i="2"/>
  <c r="C162" i="2"/>
  <c r="D162" i="2"/>
  <c r="C163" i="2"/>
  <c r="D163" i="2"/>
  <c r="C164" i="2"/>
  <c r="D164" i="2"/>
  <c r="C165" i="2"/>
  <c r="D165" i="2"/>
  <c r="C166" i="2"/>
  <c r="D166" i="2"/>
  <c r="C167" i="2"/>
  <c r="D167" i="2"/>
  <c r="C168" i="2"/>
  <c r="D168" i="2"/>
  <c r="C169" i="2"/>
  <c r="D169" i="2"/>
  <c r="C170" i="2"/>
  <c r="D170" i="2"/>
  <c r="C171" i="2"/>
  <c r="D171" i="2"/>
  <c r="C172" i="2"/>
  <c r="D172" i="2"/>
  <c r="C173" i="2"/>
  <c r="D173" i="2"/>
  <c r="C174" i="2"/>
  <c r="D174" i="2"/>
  <c r="C175" i="2"/>
  <c r="D175" i="2"/>
  <c r="C176" i="2"/>
  <c r="D176" i="2"/>
  <c r="C177" i="2"/>
  <c r="D177" i="2"/>
  <c r="C178" i="2"/>
  <c r="D178" i="2"/>
  <c r="C179" i="2"/>
  <c r="D179" i="2"/>
  <c r="C180" i="2"/>
  <c r="D180" i="2"/>
  <c r="C181" i="2"/>
  <c r="D181" i="2"/>
  <c r="D210" i="2"/>
  <c r="D211" i="2"/>
  <c r="D212" i="2"/>
  <c r="D213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9" i="2"/>
  <c r="D250" i="2"/>
  <c r="D251" i="2"/>
  <c r="D252" i="2"/>
  <c r="D253" i="2"/>
  <c r="C210" i="2"/>
  <c r="C211" i="2"/>
  <c r="C212" i="2"/>
  <c r="C213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9" i="2"/>
  <c r="C250" i="2"/>
  <c r="C251" i="2"/>
  <c r="C252" i="2"/>
  <c r="C253" i="2"/>
  <c r="D184" i="2"/>
  <c r="D185" i="2"/>
  <c r="D186" i="2"/>
  <c r="D187" i="2"/>
  <c r="D188" i="2"/>
  <c r="C184" i="2"/>
  <c r="C185" i="2"/>
  <c r="C186" i="2"/>
  <c r="C187" i="2"/>
  <c r="C188" i="2"/>
  <c r="D81" i="2"/>
  <c r="D82" i="2"/>
  <c r="D83" i="2"/>
  <c r="D84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20" i="2"/>
  <c r="D121" i="2"/>
  <c r="D123" i="2"/>
  <c r="D124" i="2"/>
  <c r="C81" i="2"/>
  <c r="C82" i="2"/>
  <c r="C83" i="2"/>
  <c r="C84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20" i="2"/>
  <c r="C121" i="2"/>
  <c r="C123" i="2"/>
  <c r="C124" i="2"/>
  <c r="D17" i="2"/>
  <c r="C18" i="2"/>
  <c r="D18" i="2"/>
  <c r="C19" i="2"/>
  <c r="D19" i="2"/>
  <c r="C20" i="2"/>
  <c r="D20" i="2"/>
  <c r="I55" i="2"/>
  <c r="J55" i="2"/>
  <c r="H55" i="2"/>
  <c r="B57" i="2"/>
  <c r="D56" i="2"/>
  <c r="C56" i="2"/>
  <c r="G55" i="2"/>
  <c r="F55" i="2"/>
  <c r="F14" i="2" s="1"/>
  <c r="E55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C44" i="2"/>
  <c r="B44" i="2" s="1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C23" i="2"/>
  <c r="D23" i="2"/>
  <c r="H207" i="2"/>
  <c r="L207" i="2"/>
  <c r="E207" i="2"/>
  <c r="G207" i="2"/>
  <c r="K207" i="2"/>
  <c r="F142" i="2" l="1"/>
  <c r="I78" i="2"/>
  <c r="B41" i="2"/>
  <c r="H14" i="2"/>
  <c r="I207" i="2"/>
  <c r="D248" i="2"/>
  <c r="F207" i="2"/>
  <c r="D183" i="2"/>
  <c r="K78" i="2"/>
  <c r="G78" i="2"/>
  <c r="H78" i="2"/>
  <c r="B116" i="2"/>
  <c r="B112" i="2"/>
  <c r="B108" i="2"/>
  <c r="B104" i="2"/>
  <c r="B100" i="2"/>
  <c r="B96" i="2"/>
  <c r="B92" i="2"/>
  <c r="B81" i="2"/>
  <c r="J78" i="2"/>
  <c r="D16" i="2"/>
  <c r="C144" i="2"/>
  <c r="B50" i="2"/>
  <c r="B19" i="2"/>
  <c r="C150" i="2"/>
  <c r="B39" i="2"/>
  <c r="B56" i="2"/>
  <c r="B20" i="2"/>
  <c r="B18" i="2"/>
  <c r="E14" i="2"/>
  <c r="G14" i="2"/>
  <c r="B117" i="2"/>
  <c r="B113" i="2"/>
  <c r="B109" i="2"/>
  <c r="B105" i="2"/>
  <c r="B101" i="2"/>
  <c r="B97" i="2"/>
  <c r="B93" i="2"/>
  <c r="B89" i="2"/>
  <c r="B122" i="2"/>
  <c r="C248" i="2"/>
  <c r="C209" i="2"/>
  <c r="D215" i="2"/>
  <c r="D207" i="2" s="1"/>
  <c r="D209" i="2"/>
  <c r="B58" i="2"/>
  <c r="L78" i="2"/>
  <c r="J207" i="2"/>
  <c r="I14" i="2"/>
  <c r="B17" i="2"/>
  <c r="C86" i="2"/>
  <c r="B121" i="2"/>
  <c r="B111" i="2"/>
  <c r="B103" i="2"/>
  <c r="B95" i="2"/>
  <c r="B91" i="2"/>
  <c r="B114" i="2"/>
  <c r="B110" i="2"/>
  <c r="B106" i="2"/>
  <c r="B102" i="2"/>
  <c r="B98" i="2"/>
  <c r="B94" i="2"/>
  <c r="B90" i="2"/>
  <c r="B115" i="2"/>
  <c r="B107" i="2"/>
  <c r="B99" i="2"/>
  <c r="B87" i="2"/>
  <c r="D86" i="2"/>
  <c r="D80" i="2"/>
  <c r="C16" i="2"/>
  <c r="J14" i="2"/>
  <c r="B88" i="2"/>
  <c r="B84" i="2"/>
  <c r="B124" i="2"/>
  <c r="B82" i="2"/>
  <c r="C215" i="2"/>
  <c r="D119" i="2"/>
  <c r="C183" i="2"/>
  <c r="D150" i="2"/>
  <c r="D144" i="2"/>
  <c r="B46" i="2"/>
  <c r="B49" i="2"/>
  <c r="C80" i="2"/>
  <c r="C119" i="2"/>
  <c r="B123" i="2"/>
  <c r="B120" i="2"/>
  <c r="B83" i="2"/>
  <c r="B59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40" i="2"/>
  <c r="B42" i="2"/>
  <c r="B43" i="2"/>
  <c r="B45" i="2"/>
  <c r="B47" i="2"/>
  <c r="B48" i="2"/>
  <c r="B51" i="2"/>
  <c r="B52" i="2"/>
  <c r="B53" i="2"/>
  <c r="C142" i="2"/>
  <c r="D22" i="2"/>
  <c r="D55" i="2"/>
  <c r="C22" i="2"/>
  <c r="C55" i="2"/>
  <c r="B16" i="2" l="1"/>
  <c r="D78" i="2"/>
  <c r="B119" i="2"/>
  <c r="B55" i="2"/>
  <c r="D142" i="2"/>
  <c r="C207" i="2"/>
  <c r="B22" i="2"/>
  <c r="B86" i="2"/>
  <c r="B80" i="2"/>
  <c r="C78" i="2"/>
  <c r="C14" i="2"/>
  <c r="D14" i="2"/>
  <c r="B14" i="2" l="1"/>
  <c r="B78" i="2"/>
</calcChain>
</file>

<file path=xl/sharedStrings.xml><?xml version="1.0" encoding="utf-8"?>
<sst xmlns="http://schemas.openxmlformats.org/spreadsheetml/2006/main" count="265" uniqueCount="75">
  <si>
    <t>D.H.</t>
  </si>
  <si>
    <t xml:space="preserve">   D.H.</t>
  </si>
  <si>
    <t>S. N. S.</t>
  </si>
  <si>
    <t>SNSB</t>
  </si>
  <si>
    <t>19.8 Odontología Preventiva por Delegación 
Primera Parte</t>
  </si>
  <si>
    <t>Delegación</t>
  </si>
  <si>
    <t>Personas Atendidas</t>
  </si>
  <si>
    <t>Subtotal</t>
  </si>
  <si>
    <t>Primera Vez</t>
  </si>
  <si>
    <t>Subsecuente</t>
  </si>
  <si>
    <t>Total</t>
  </si>
  <si>
    <t>No D.H.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</si>
  <si>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</si>
  <si>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</si>
  <si>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</si>
  <si>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</si>
  <si>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</si>
  <si>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</si>
  <si>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</si>
  <si>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</si>
  <si>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</si>
  <si>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</si>
  <si>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</si>
  <si>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</si>
  <si>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</si>
  <si>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</si>
  <si>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</si>
  <si>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</si>
  <si>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</si>
  <si>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</si>
  <si>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</si>
  <si>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</si>
  <si>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</si>
  <si>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</si>
  <si>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</si>
  <si>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</si>
  <si>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</si>
  <si>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</si>
  <si>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</si>
  <si>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</si>
  <si>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</si>
  <si>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</si>
  <si>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</si>
  <si>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</si>
  <si>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</si>
  <si>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</si>
  <si>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</si>
  <si>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</si>
  <si>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</si>
  <si>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</si>
  <si>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Valentín Gómez Farías"</t>
  </si>
  <si>
    <t>H.R. "León"</t>
  </si>
  <si>
    <t>H.R. "Primero de Octubre"</t>
  </si>
  <si>
    <t>H.R. "Lic. Adolfo López Mateos"</t>
  </si>
  <si>
    <t>H.R. "Centenario de la Revolución Mexicana"</t>
  </si>
  <si>
    <t>19.8 Odontología Preventiva por Delegación 
Segunda Parte</t>
  </si>
  <si>
    <t>Actividades</t>
  </si>
  <si>
    <t>Detección y Control de Placa Dentobacteriana</t>
  </si>
  <si>
    <t>Profilaxis</t>
  </si>
  <si>
    <t>Odontoxesis</t>
  </si>
  <si>
    <t>Aplicación Tópica de Flúor</t>
  </si>
  <si>
    <t>Fuente: Informe Mensual de Actividades de las Subdelegaciones Médicas  SM10-21</t>
  </si>
  <si>
    <t>D.H. = Derechohabientes</t>
  </si>
  <si>
    <t>No D.H. = No Derechohabientes</t>
  </si>
  <si>
    <t>19.8 Odontología Preventiva por Delegación 
Tercera Parte</t>
  </si>
  <si>
    <t>Sellado de Fosetas y Fisuras</t>
  </si>
  <si>
    <t>Técnicas de
Cepillado</t>
  </si>
  <si>
    <t>Instrucción del Uso del Hilo Dental</t>
  </si>
  <si>
    <t>Enjuagues de Fluoruro de Sódio</t>
  </si>
  <si>
    <t xml:space="preserve">        (S.N.S.) Semana Nacional de Salud Bucal</t>
  </si>
  <si>
    <t>19.8 Odontología Preventiva por Delegación 
Cuarta Parte</t>
  </si>
  <si>
    <t>Revisión de Tejidos Bucales</t>
  </si>
  <si>
    <t>Revisión e Instrucción de Higiene de Prótesis</t>
  </si>
  <si>
    <t>Instrucción de Autoexamen de Cavidad Bucal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</si>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</sst>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4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0" xfId="1" applyFont="1"/>
    <xf numFmtId="164" fontId="2" fillId="0" borderId="0" xfId="1" applyNumberFormat="1" applyFont="1" applyProtection="1"/>
    <xf numFmtId="0" fontId="3" fillId="0" borderId="0" xfId="1" applyFont="1"/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0" xfId="1" applyFont="1" applyAlignment="1" applyProtection="1">
      <alignment horizontal="centerContinuous" vertical="center"/>
    </xf>
    <xf numFmtId="3" fontId="3" fillId="0" borderId="0" xfId="1" applyNumberFormat="1" applyFont="1"/>
    <xf numFmtId="3" fontId="2" fillId="0" borderId="0" xfId="1" applyNumberFormat="1" applyFont="1"/>
    <xf numFmtId="3" fontId="2" fillId="0" borderId="0" xfId="1" applyNumberFormat="1" applyFont="1" applyAlignment="1" applyProtection="1">
      <alignment horizontal="left"/>
    </xf>
    <xf numFmtId="3" fontId="2" fillId="0" borderId="0" xfId="1" applyNumberFormat="1" applyFont="1" applyBorder="1" applyProtection="1"/>
    <xf numFmtId="3" fontId="2" fillId="0" borderId="0" xfId="1" applyNumberFormat="1" applyFont="1" applyBorder="1"/>
    <xf numFmtId="3" fontId="2" fillId="0" borderId="0" xfId="1" applyNumberFormat="1" applyFont="1" applyProtection="1"/>
    <xf numFmtId="3" fontId="3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center"/>
    </xf>
    <xf numFmtId="3" fontId="2" fillId="0" borderId="0" xfId="0" applyNumberFormat="1" applyFont="1" applyFill="1" applyAlignment="1" applyProtection="1">
      <alignment horizontal="left" indent="2"/>
    </xf>
    <xf numFmtId="3" fontId="2" fillId="0" borderId="0" xfId="1" applyNumberFormat="1" applyFont="1" applyBorder="1" applyAlignment="1" applyProtection="1">
      <alignment horizontal="center"/>
    </xf>
    <xf numFmtId="3" fontId="4" fillId="0" borderId="0" xfId="1" applyNumberFormat="1" applyFont="1" applyAlignment="1">
      <alignment vertical="center"/>
    </xf>
    <xf numFmtId="0" fontId="7" fillId="0" borderId="0" xfId="1" applyFont="1"/>
    <xf numFmtId="0" fontId="5" fillId="0" borderId="3" xfId="1" applyFont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center" vertical="center"/>
    </xf>
    <xf numFmtId="0" fontId="8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2" xfId="0" applyFont="1" applyBorder="1"/>
    <xf numFmtId="0" fontId="11" fillId="0" borderId="0" xfId="1" applyFont="1"/>
    <xf numFmtId="0" fontId="12" fillId="0" borderId="0" xfId="1" applyFont="1" applyAlignment="1">
      <alignment vertical="center"/>
    </xf>
    <xf numFmtId="3" fontId="11" fillId="0" borderId="0" xfId="1" applyNumberFormat="1" applyFont="1"/>
    <xf numFmtId="0" fontId="11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Alignment="1" applyProtection="1">
      <alignment horizontal="centerContinuous" vertical="center"/>
    </xf>
    <xf numFmtId="3" fontId="5" fillId="0" borderId="0" xfId="1" applyNumberFormat="1" applyFont="1"/>
    <xf numFmtId="3" fontId="5" fillId="0" borderId="3" xfId="1" applyNumberFormat="1" applyFont="1" applyBorder="1" applyAlignment="1" applyProtection="1">
      <alignment horizontal="center"/>
    </xf>
    <xf numFmtId="3" fontId="5" fillId="0" borderId="3" xfId="1" applyNumberFormat="1" applyFont="1" applyBorder="1" applyAlignment="1" applyProtection="1">
      <alignment horizontal="center" vertical="center"/>
    </xf>
    <xf numFmtId="3" fontId="11" fillId="0" borderId="1" xfId="1" applyNumberFormat="1" applyFont="1" applyBorder="1" applyAlignment="1" applyProtection="1">
      <alignment horizontal="left"/>
    </xf>
    <xf numFmtId="3" fontId="11" fillId="0" borderId="1" xfId="1" applyNumberFormat="1" applyFont="1" applyBorder="1"/>
    <xf numFmtId="3" fontId="11" fillId="0" borderId="0" xfId="1" applyNumberFormat="1" applyFont="1" applyBorder="1"/>
    <xf numFmtId="3" fontId="12" fillId="0" borderId="0" xfId="1" applyNumberFormat="1" applyFont="1" applyAlignment="1" applyProtection="1"/>
    <xf numFmtId="3" fontId="12" fillId="0" borderId="0" xfId="1" applyNumberFormat="1" applyFont="1"/>
    <xf numFmtId="0" fontId="12" fillId="0" borderId="0" xfId="1" applyFont="1"/>
    <xf numFmtId="3" fontId="11" fillId="0" borderId="0" xfId="1" applyNumberFormat="1" applyFont="1" applyAlignment="1" applyProtection="1">
      <alignment horizontal="right" indent="1"/>
    </xf>
    <xf numFmtId="3" fontId="11" fillId="0" borderId="0" xfId="1" applyNumberFormat="1" applyFont="1" applyBorder="1" applyAlignment="1" applyProtection="1">
      <alignment horizontal="right" indent="1"/>
    </xf>
    <xf numFmtId="3" fontId="11" fillId="0" borderId="2" xfId="1" applyNumberFormat="1" applyFont="1" applyBorder="1" applyAlignment="1" applyProtection="1">
      <alignment horizontal="right" indent="1"/>
    </xf>
    <xf numFmtId="3" fontId="10" fillId="0" borderId="0" xfId="1" applyNumberFormat="1" applyFont="1" applyAlignment="1" applyProtection="1">
      <alignment horizontal="left"/>
    </xf>
    <xf numFmtId="3" fontId="10" fillId="0" borderId="0" xfId="1" applyNumberFormat="1" applyFont="1" applyProtection="1"/>
    <xf numFmtId="3" fontId="10" fillId="0" borderId="0" xfId="0" applyNumberFormat="1" applyFont="1" applyFill="1" applyAlignment="1" applyProtection="1">
      <alignment horizontal="left" indent="2"/>
    </xf>
    <xf numFmtId="3" fontId="12" fillId="0" borderId="0" xfId="1" applyNumberFormat="1" applyFont="1" applyAlignment="1" applyProtection="1">
      <alignment horizontal="centerContinuous" vertical="center"/>
    </xf>
    <xf numFmtId="3" fontId="5" fillId="0" borderId="0" xfId="1" applyNumberFormat="1" applyFont="1" applyProtection="1"/>
    <xf numFmtId="0" fontId="5" fillId="0" borderId="0" xfId="1" applyFont="1" applyAlignment="1">
      <alignment vertical="center"/>
    </xf>
    <xf numFmtId="3" fontId="11" fillId="0" borderId="0" xfId="1" applyNumberFormat="1" applyFont="1" applyBorder="1" applyProtection="1"/>
    <xf numFmtId="3" fontId="11" fillId="0" borderId="0" xfId="1" applyNumberFormat="1" applyFont="1" applyProtection="1"/>
    <xf numFmtId="3" fontId="12" fillId="0" borderId="0" xfId="1" applyNumberFormat="1" applyFont="1" applyProtection="1"/>
    <xf numFmtId="0" fontId="5" fillId="0" borderId="0" xfId="1" applyFont="1"/>
    <xf numFmtId="3" fontId="6" fillId="0" borderId="0" xfId="1" applyNumberFormat="1" applyFont="1" applyAlignment="1" applyProtection="1">
      <alignment vertical="center" wrapText="1"/>
    </xf>
    <xf numFmtId="0" fontId="5" fillId="0" borderId="7" xfId="1" applyFont="1" applyBorder="1" applyAlignment="1" applyProtection="1">
      <alignment horizontal="center"/>
    </xf>
    <xf numFmtId="164" fontId="5" fillId="0" borderId="7" xfId="1" applyNumberFormat="1" applyFont="1" applyBorder="1" applyAlignment="1" applyProtection="1">
      <alignment horizontal="center"/>
    </xf>
    <xf numFmtId="3" fontId="5" fillId="0" borderId="0" xfId="1" applyNumberFormat="1" applyFont="1" applyBorder="1"/>
    <xf numFmtId="0" fontId="11" fillId="0" borderId="0" xfId="1" applyFont="1" applyBorder="1"/>
    <xf numFmtId="0" fontId="2" fillId="0" borderId="0" xfId="1" applyFont="1" applyAlignment="1" applyProtection="1">
      <alignment horizontal="centerContinuous" vertical="center"/>
    </xf>
    <xf numFmtId="3" fontId="13" fillId="0" borderId="0" xfId="1" applyNumberFormat="1" applyFont="1" applyAlignment="1">
      <alignment vertical="center"/>
    </xf>
    <xf numFmtId="0" fontId="11" fillId="0" borderId="0" xfId="1" applyFont="1" applyAlignment="1" applyProtection="1">
      <alignment horizontal="centerContinuous" vertical="center"/>
    </xf>
    <xf numFmtId="3" fontId="11" fillId="0" borderId="0" xfId="1" applyNumberFormat="1" applyFont="1" applyAlignment="1" applyProtection="1">
      <alignment horizontal="centerContinuous" vertical="center"/>
    </xf>
    <xf numFmtId="164" fontId="5" fillId="0" borderId="3" xfId="1" applyNumberFormat="1" applyFont="1" applyBorder="1" applyAlignment="1" applyProtection="1">
      <alignment horizontal="center"/>
    </xf>
    <xf numFmtId="0" fontId="6" fillId="0" borderId="0" xfId="1" applyFont="1" applyAlignment="1" applyProtection="1">
      <alignment vertical="center"/>
    </xf>
    <xf numFmtId="3" fontId="12" fillId="0" borderId="0" xfId="1" applyNumberFormat="1" applyFont="1" applyAlignment="1" applyProtection="1">
      <alignment vertical="center"/>
    </xf>
    <xf numFmtId="3" fontId="5" fillId="0" borderId="3" xfId="1" applyNumberFormat="1" applyFont="1" applyFill="1" applyBorder="1" applyAlignment="1" applyProtection="1">
      <alignment horizontal="center" vertical="center" wrapText="1"/>
    </xf>
    <xf numFmtId="3" fontId="5" fillId="0" borderId="3" xfId="1" applyNumberFormat="1" applyFont="1" applyBorder="1" applyAlignment="1" applyProtection="1">
      <alignment horizontal="center" vertical="center" wrapText="1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8" xfId="1" applyFont="1" applyBorder="1" applyAlignment="1" applyProtection="1">
      <alignment horizontal="center"/>
    </xf>
    <xf numFmtId="0" fontId="6" fillId="0" borderId="0" xfId="1" applyFont="1" applyAlignment="1" applyProtection="1">
      <alignment horizontal="center" vertical="center" wrapText="1"/>
    </xf>
    <xf numFmtId="3" fontId="6" fillId="0" borderId="0" xfId="1" applyNumberFormat="1" applyFont="1" applyAlignment="1" applyProtection="1">
      <alignment horizontal="center" vertical="center" wrapText="1"/>
    </xf>
    <xf numFmtId="0" fontId="5" fillId="0" borderId="0" xfId="1" applyFont="1" applyAlignment="1">
      <alignment horizontal="right" vertical="center"/>
    </xf>
    <xf numFmtId="3" fontId="5" fillId="0" borderId="9" xfId="1" applyNumberFormat="1" applyFont="1" applyBorder="1" applyAlignment="1" applyProtection="1">
      <alignment horizontal="center" vertical="center"/>
    </xf>
    <xf numFmtId="3" fontId="5" fillId="0" borderId="10" xfId="1" applyNumberFormat="1" applyFont="1" applyBorder="1" applyAlignment="1" applyProtection="1">
      <alignment horizontal="center" vertical="center"/>
    </xf>
    <xf numFmtId="3" fontId="5" fillId="0" borderId="14" xfId="1" applyNumberFormat="1" applyFont="1" applyBorder="1" applyAlignment="1" applyProtection="1">
      <alignment horizontal="center" vertical="center"/>
    </xf>
    <xf numFmtId="3" fontId="5" fillId="0" borderId="15" xfId="1" applyNumberFormat="1" applyFont="1" applyBorder="1" applyAlignment="1" applyProtection="1">
      <alignment horizontal="center" vertical="center"/>
    </xf>
    <xf numFmtId="3" fontId="5" fillId="0" borderId="11" xfId="1" applyNumberFormat="1" applyFont="1" applyBorder="1" applyAlignment="1" applyProtection="1">
      <alignment horizontal="center" vertical="center"/>
    </xf>
    <xf numFmtId="3" fontId="5" fillId="0" borderId="12" xfId="1" applyNumberFormat="1" applyFont="1" applyBorder="1" applyAlignment="1" applyProtection="1">
      <alignment horizontal="center" vertical="center"/>
    </xf>
    <xf numFmtId="3" fontId="5" fillId="0" borderId="7" xfId="1" applyNumberFormat="1" applyFont="1" applyBorder="1" applyAlignment="1" applyProtection="1">
      <alignment horizontal="center"/>
    </xf>
    <xf numFmtId="3" fontId="5" fillId="0" borderId="13" xfId="1" applyNumberFormat="1" applyFont="1" applyBorder="1" applyAlignment="1" applyProtection="1">
      <alignment horizontal="center"/>
    </xf>
    <xf numFmtId="3" fontId="5" fillId="0" borderId="8" xfId="1" applyNumberFormat="1" applyFont="1" applyBorder="1" applyAlignment="1" applyProtection="1">
      <alignment horizontal="center"/>
    </xf>
    <xf numFmtId="3" fontId="5" fillId="0" borderId="3" xfId="1" applyNumberFormat="1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center"/>
    </xf>
    <xf numFmtId="0" fontId="5" fillId="0" borderId="3" xfId="1" applyFont="1" applyBorder="1" applyAlignment="1" applyProtection="1">
      <alignment horizontal="center" vertical="center"/>
    </xf>
    <xf numFmtId="164" fontId="5" fillId="0" borderId="4" xfId="1" applyNumberFormat="1" applyFont="1" applyBorder="1" applyAlignment="1" applyProtection="1">
      <alignment horizontal="center" vertical="center"/>
    </xf>
    <xf numFmtId="164" fontId="5" fillId="0" borderId="5" xfId="1" applyNumberFormat="1" applyFont="1" applyBorder="1" applyAlignment="1" applyProtection="1">
      <alignment horizontal="center" vertical="center"/>
    </xf>
    <xf numFmtId="164" fontId="5" fillId="0" borderId="6" xfId="1" applyNumberFormat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horizontal="center" vertical="center"/>
    </xf>
    <xf numFmtId="3" fontId="12" fillId="0" borderId="0" xfId="1" applyNumberFormat="1" applyFont="1" applyAlignment="1" applyProtection="1">
      <alignment horizontal="right"/>
    </xf>
    <xf numFmtId="3" fontId="12" fillId="0" borderId="0" xfId="1" applyNumberFormat="1" applyFont="1" applyFill="1" applyAlignment="1" applyProtection="1">
      <alignment horizontal="right"/>
    </xf>
    <xf numFmtId="3" fontId="11" fillId="0" borderId="0" xfId="1" applyNumberFormat="1" applyFont="1" applyAlignment="1" applyProtection="1">
      <alignment horizontal="right"/>
    </xf>
    <xf numFmtId="3" fontId="8" fillId="2" borderId="0" xfId="0" applyNumberFormat="1" applyFont="1" applyFill="1"/>
    <xf numFmtId="3" fontId="9" fillId="0" borderId="0" xfId="0" applyNumberFormat="1" applyFont="1"/>
    <xf numFmtId="3" fontId="12" fillId="0" borderId="0" xfId="1" applyNumberFormat="1" applyFont="1" applyAlignment="1">
      <alignment horizontal="right"/>
    </xf>
    <xf numFmtId="3" fontId="11" fillId="0" borderId="0" xfId="1" applyNumberFormat="1" applyFont="1" applyBorder="1" applyAlignment="1" applyProtection="1">
      <alignment horizontal="right"/>
    </xf>
    <xf numFmtId="3" fontId="12" fillId="0" borderId="0" xfId="1" applyNumberFormat="1" applyFont="1" applyBorder="1" applyAlignment="1" applyProtection="1">
      <alignment horizontal="right"/>
    </xf>
    <xf numFmtId="3" fontId="11" fillId="0" borderId="2" xfId="1" applyNumberFormat="1" applyFont="1" applyBorder="1" applyAlignment="1" applyProtection="1">
      <alignment horizontal="right"/>
    </xf>
    <xf numFmtId="3" fontId="9" fillId="0" borderId="2" xfId="0" applyNumberFormat="1" applyFont="1" applyBorder="1"/>
    <xf numFmtId="3" fontId="12" fillId="0" borderId="0" xfId="1" applyNumberFormat="1" applyFont="1" applyAlignment="1" applyProtection="1">
      <alignment horizontal="right" indent="1"/>
    </xf>
    <xf numFmtId="3" fontId="11" fillId="0" borderId="0" xfId="1" applyNumberFormat="1" applyFont="1" applyAlignment="1" applyProtection="1"/>
    <xf numFmtId="3" fontId="11" fillId="0" borderId="2" xfId="1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896144</xdr:colOff>
      <xdr:row>0</xdr:row>
      <xdr:rowOff>0</xdr:rowOff>
    </xdr:from>
    <xdr:to>
      <xdr:col>10</xdr:col>
      <xdr:colOff>405607</xdr:colOff>
      <xdr:row>4</xdr:row>
      <xdr:rowOff>190500</xdr:rowOff>
    </xdr:to>
    <xdr:pic>
      <xdr:nvPicPr>
        <xdr:cNvPr id="10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030744" y="0"/>
          <a:ext cx="3052763" cy="100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351971</xdr:colOff>
      <xdr:row>5</xdr:row>
      <xdr:rowOff>0</xdr:rowOff>
    </xdr:to>
    <xdr:pic>
      <xdr:nvPicPr>
        <xdr:cNvPr id="11" name="6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734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64</xdr:row>
      <xdr:rowOff>0</xdr:rowOff>
    </xdr:from>
    <xdr:to>
      <xdr:col>1</xdr:col>
      <xdr:colOff>453571</xdr:colOff>
      <xdr:row>69</xdr:row>
      <xdr:rowOff>0</xdr:rowOff>
    </xdr:to>
    <xdr:pic>
      <xdr:nvPicPr>
        <xdr:cNvPr id="12" name="8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12585700"/>
          <a:ext cx="3174999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238125</xdr:colOff>
      <xdr:row>63</xdr:row>
      <xdr:rowOff>23018</xdr:rowOff>
    </xdr:from>
    <xdr:to>
      <xdr:col>11</xdr:col>
      <xdr:colOff>850901</xdr:colOff>
      <xdr:row>68</xdr:row>
      <xdr:rowOff>37307</xdr:rowOff>
    </xdr:to>
    <xdr:pic>
      <xdr:nvPicPr>
        <xdr:cNvPr id="15" name="7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734925" y="12443618"/>
          <a:ext cx="2695576" cy="954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261937</xdr:colOff>
      <xdr:row>127</xdr:row>
      <xdr:rowOff>75407</xdr:rowOff>
    </xdr:from>
    <xdr:to>
      <xdr:col>12</xdr:col>
      <xdr:colOff>110333</xdr:colOff>
      <xdr:row>132</xdr:row>
      <xdr:rowOff>113507</xdr:rowOff>
    </xdr:to>
    <xdr:pic>
      <xdr:nvPicPr>
        <xdr:cNvPr id="16" name="1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758737" y="25437307"/>
          <a:ext cx="2845596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128</xdr:row>
      <xdr:rowOff>0</xdr:rowOff>
    </xdr:from>
    <xdr:to>
      <xdr:col>1</xdr:col>
      <xdr:colOff>466271</xdr:colOff>
      <xdr:row>132</xdr:row>
      <xdr:rowOff>190500</xdr:rowOff>
    </xdr:to>
    <xdr:pic>
      <xdr:nvPicPr>
        <xdr:cNvPr id="17" name="1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25527000"/>
          <a:ext cx="3187699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371474</xdr:colOff>
      <xdr:row>193</xdr:row>
      <xdr:rowOff>13494</xdr:rowOff>
    </xdr:from>
    <xdr:to>
      <xdr:col>12</xdr:col>
      <xdr:colOff>196055</xdr:colOff>
      <xdr:row>197</xdr:row>
      <xdr:rowOff>192088</xdr:rowOff>
    </xdr:to>
    <xdr:pic>
      <xdr:nvPicPr>
        <xdr:cNvPr id="18" name="1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868274" y="38519894"/>
          <a:ext cx="2821781" cy="95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193</xdr:row>
      <xdr:rowOff>35718</xdr:rowOff>
    </xdr:from>
    <xdr:to>
      <xdr:col>1</xdr:col>
      <xdr:colOff>350384</xdr:colOff>
      <xdr:row>198</xdr:row>
      <xdr:rowOff>71437</xdr:rowOff>
    </xdr:to>
    <xdr:pic>
      <xdr:nvPicPr>
        <xdr:cNvPr id="19" name="16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38588156"/>
          <a:ext cx="3071812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30" transitionEvaluation="1">
    <tabColor theme="0"/>
  </sheetPr>
  <dimension ref="A1:Q297"/>
  <sheetViews>
    <sheetView showGridLines="0" tabSelected="1" topLeftCell="A230" zoomScale="80" zoomScaleNormal="80" zoomScaleSheetLayoutView="80" workbookViewId="0">
      <selection activeCell="E265" sqref="E265"/>
    </sheetView>
  </sheetViews>
  <sheetFormatPr baseColWidth="10" defaultColWidth="11" defaultRowHeight="12.75" x14ac:dyDescent="0.2"/>
  <cols>
    <col min="1" max="1" width="40.85546875" style="1" customWidth="1"/>
    <col min="2" max="10" width="17.7109375" style="1" customWidth="1"/>
    <col min="11" max="11" width="13.5703125" style="1" customWidth="1"/>
    <col min="12" max="12" width="13.7109375" style="1" customWidth="1"/>
    <col min="13" max="14" width="18.5703125" style="1" customWidth="1"/>
    <col min="15" max="15" width="11" style="1" customWidth="1"/>
    <col min="16" max="16384" width="11" style="1"/>
  </cols>
  <sheetData>
    <row r="1" spans="1:14" ht="15.75" customHeight="1" x14ac:dyDescent="0.2"/>
    <row r="2" spans="1:14" ht="15.75" customHeight="1" x14ac:dyDescent="0.2"/>
    <row r="3" spans="1:14" ht="15.75" customHeight="1" x14ac:dyDescent="0.2"/>
    <row r="4" spans="1:14" ht="15.75" customHeight="1" x14ac:dyDescent="0.2"/>
    <row r="5" spans="1:14" ht="16.5" customHeight="1" x14ac:dyDescent="0.2"/>
    <row r="6" spans="1:14" ht="17.25" customHeight="1" x14ac:dyDescent="0.2">
      <c r="A6" s="74" t="s">
        <v>74</v>
      </c>
      <c r="B6" s="74"/>
      <c r="C6" s="74"/>
      <c r="D6" s="74"/>
      <c r="E6" s="74"/>
      <c r="F6" s="74"/>
      <c r="G6" s="74"/>
      <c r="H6" s="74"/>
      <c r="I6" s="74"/>
      <c r="J6" s="74"/>
      <c r="K6" s="48"/>
      <c r="L6" s="48"/>
      <c r="M6" s="48"/>
      <c r="N6" s="48"/>
    </row>
    <row r="7" spans="1:14" ht="13.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5"/>
      <c r="L7" s="5"/>
    </row>
    <row r="8" spans="1:14" s="18" customFormat="1" ht="38.25" customHeight="1" x14ac:dyDescent="0.25">
      <c r="A8" s="72" t="s">
        <v>4</v>
      </c>
      <c r="B8" s="72"/>
      <c r="C8" s="72"/>
      <c r="D8" s="72"/>
      <c r="E8" s="72"/>
      <c r="F8" s="72"/>
      <c r="G8" s="72"/>
      <c r="H8" s="72"/>
      <c r="I8" s="72"/>
      <c r="J8" s="72"/>
      <c r="K8" s="63"/>
      <c r="L8" s="63"/>
      <c r="M8" s="63"/>
      <c r="N8" s="63"/>
    </row>
    <row r="9" spans="1:14" ht="13.5" customHeight="1" x14ac:dyDescent="0.2">
      <c r="B9" s="58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4" ht="18" customHeight="1" x14ac:dyDescent="0.25">
      <c r="A10" s="86" t="s">
        <v>5</v>
      </c>
      <c r="B10" s="87" t="s">
        <v>10</v>
      </c>
      <c r="C10" s="90" t="s">
        <v>7</v>
      </c>
      <c r="D10" s="91"/>
      <c r="E10" s="69" t="s">
        <v>6</v>
      </c>
      <c r="F10" s="70"/>
      <c r="G10" s="70"/>
      <c r="H10" s="70"/>
      <c r="I10" s="70"/>
      <c r="J10" s="71"/>
    </row>
    <row r="11" spans="1:14" ht="18" customHeight="1" x14ac:dyDescent="0.25">
      <c r="A11" s="86"/>
      <c r="B11" s="88"/>
      <c r="C11" s="92"/>
      <c r="D11" s="93"/>
      <c r="E11" s="69" t="s">
        <v>8</v>
      </c>
      <c r="F11" s="71"/>
      <c r="G11" s="69" t="s">
        <v>9</v>
      </c>
      <c r="H11" s="71"/>
      <c r="I11" s="67" t="s">
        <v>3</v>
      </c>
      <c r="J11" s="68"/>
    </row>
    <row r="12" spans="1:14" ht="18" customHeight="1" x14ac:dyDescent="0.25">
      <c r="A12" s="86"/>
      <c r="B12" s="89"/>
      <c r="C12" s="19" t="s">
        <v>1</v>
      </c>
      <c r="D12" s="20" t="s">
        <v>11</v>
      </c>
      <c r="E12" s="54" t="s">
        <v>1</v>
      </c>
      <c r="F12" s="55" t="s">
        <v>11</v>
      </c>
      <c r="G12" s="54" t="s">
        <v>1</v>
      </c>
      <c r="H12" s="55" t="s">
        <v>11</v>
      </c>
      <c r="I12" s="54" t="s">
        <v>1</v>
      </c>
      <c r="J12" s="62" t="s">
        <v>11</v>
      </c>
    </row>
    <row r="13" spans="1:14" ht="15.75" x14ac:dyDescent="0.25">
      <c r="A13" s="25"/>
      <c r="B13" s="28"/>
      <c r="C13" s="26"/>
      <c r="D13" s="26"/>
      <c r="E13" s="26"/>
      <c r="F13" s="26"/>
      <c r="G13" s="26"/>
      <c r="H13" s="26"/>
      <c r="I13" s="26"/>
      <c r="J13" s="26"/>
    </row>
    <row r="14" spans="1:14" s="3" customFormat="1" ht="15" customHeight="1" x14ac:dyDescent="0.25">
      <c r="A14" s="21" t="s">
        <v>10</v>
      </c>
      <c r="B14" s="94">
        <f t="shared" ref="B14:J14" si="0">SUM(B16+B22+B55)</f>
        <v>1599580</v>
      </c>
      <c r="C14" s="94">
        <f t="shared" si="0"/>
        <v>1521308</v>
      </c>
      <c r="D14" s="94">
        <f t="shared" si="0"/>
        <v>78272</v>
      </c>
      <c r="E14" s="95">
        <f t="shared" si="0"/>
        <v>526594</v>
      </c>
      <c r="F14" s="95">
        <f t="shared" si="0"/>
        <v>8149</v>
      </c>
      <c r="G14" s="95">
        <f t="shared" si="0"/>
        <v>893178</v>
      </c>
      <c r="H14" s="95">
        <f t="shared" si="0"/>
        <v>5919</v>
      </c>
      <c r="I14" s="95">
        <f t="shared" si="0"/>
        <v>101536</v>
      </c>
      <c r="J14" s="95">
        <f t="shared" si="0"/>
        <v>64204</v>
      </c>
    </row>
    <row r="15" spans="1:14" ht="15" customHeight="1" x14ac:dyDescent="0.25">
      <c r="A15" s="22"/>
      <c r="B15" s="96"/>
      <c r="C15" s="94"/>
      <c r="D15" s="94"/>
      <c r="E15" s="97"/>
      <c r="F15" s="97"/>
      <c r="G15" s="97"/>
      <c r="H15" s="97"/>
      <c r="I15" s="97"/>
      <c r="J15" s="97"/>
    </row>
    <row r="16" spans="1:14" s="3" customFormat="1" ht="15" customHeight="1" x14ac:dyDescent="0.25">
      <c r="A16" s="21" t="s">
        <v>12</v>
      </c>
      <c r="B16" s="96">
        <f t="shared" ref="B16:J16" si="1">SUM(B17:B20)</f>
        <v>369634</v>
      </c>
      <c r="C16" s="94">
        <f t="shared" si="1"/>
        <v>365419</v>
      </c>
      <c r="D16" s="94">
        <f t="shared" si="1"/>
        <v>4215</v>
      </c>
      <c r="E16" s="94">
        <f t="shared" si="1"/>
        <v>116590</v>
      </c>
      <c r="F16" s="94">
        <f t="shared" si="1"/>
        <v>1606</v>
      </c>
      <c r="G16" s="94">
        <f t="shared" si="1"/>
        <v>230552</v>
      </c>
      <c r="H16" s="94">
        <f t="shared" si="1"/>
        <v>1948</v>
      </c>
      <c r="I16" s="94">
        <f t="shared" si="1"/>
        <v>18277</v>
      </c>
      <c r="J16" s="94">
        <f t="shared" si="1"/>
        <v>661</v>
      </c>
    </row>
    <row r="17" spans="1:10" ht="15" customHeight="1" x14ac:dyDescent="0.25">
      <c r="A17" s="22" t="s">
        <v>13</v>
      </c>
      <c r="B17" s="96">
        <f>(C17+D17)</f>
        <v>103905</v>
      </c>
      <c r="C17" s="96">
        <f t="shared" ref="C17:D20" si="2">(E17+G17+I17)</f>
        <v>101024</v>
      </c>
      <c r="D17" s="96">
        <f t="shared" si="2"/>
        <v>2881</v>
      </c>
      <c r="E17" s="98">
        <v>17902</v>
      </c>
      <c r="F17" s="22">
        <v>931</v>
      </c>
      <c r="G17" s="98">
        <v>77960</v>
      </c>
      <c r="H17" s="98">
        <v>1917</v>
      </c>
      <c r="I17" s="98">
        <v>5162</v>
      </c>
      <c r="J17" s="22">
        <v>33</v>
      </c>
    </row>
    <row r="18" spans="1:10" ht="15" customHeight="1" x14ac:dyDescent="0.25">
      <c r="A18" s="22" t="s">
        <v>14</v>
      </c>
      <c r="B18" s="96">
        <f>(C18+D18)</f>
        <v>58721</v>
      </c>
      <c r="C18" s="96">
        <f t="shared" si="2"/>
        <v>58541</v>
      </c>
      <c r="D18" s="96">
        <f t="shared" si="2"/>
        <v>180</v>
      </c>
      <c r="E18" s="98">
        <v>10829</v>
      </c>
      <c r="F18" s="22">
        <v>0</v>
      </c>
      <c r="G18" s="98">
        <v>44972</v>
      </c>
      <c r="H18" s="22">
        <v>0</v>
      </c>
      <c r="I18" s="98">
        <v>2740</v>
      </c>
      <c r="J18" s="22">
        <v>180</v>
      </c>
    </row>
    <row r="19" spans="1:10" ht="15" customHeight="1" x14ac:dyDescent="0.25">
      <c r="A19" s="22" t="s">
        <v>15</v>
      </c>
      <c r="B19" s="96">
        <f>(C19+D19)</f>
        <v>126735</v>
      </c>
      <c r="C19" s="96">
        <f t="shared" si="2"/>
        <v>125582</v>
      </c>
      <c r="D19" s="96">
        <f t="shared" si="2"/>
        <v>1153</v>
      </c>
      <c r="E19" s="98">
        <v>47531</v>
      </c>
      <c r="F19" s="22">
        <v>675</v>
      </c>
      <c r="G19" s="98">
        <v>71488</v>
      </c>
      <c r="H19" s="22">
        <v>31</v>
      </c>
      <c r="I19" s="98">
        <v>6563</v>
      </c>
      <c r="J19" s="22">
        <v>447</v>
      </c>
    </row>
    <row r="20" spans="1:10" ht="15" customHeight="1" x14ac:dyDescent="0.25">
      <c r="A20" s="22" t="s">
        <v>16</v>
      </c>
      <c r="B20" s="96">
        <f>(C20+D20)</f>
        <v>80273</v>
      </c>
      <c r="C20" s="96">
        <f t="shared" si="2"/>
        <v>80272</v>
      </c>
      <c r="D20" s="96">
        <f t="shared" si="2"/>
        <v>1</v>
      </c>
      <c r="E20" s="98">
        <v>40328</v>
      </c>
      <c r="F20" s="22">
        <v>0</v>
      </c>
      <c r="G20" s="98">
        <v>36132</v>
      </c>
      <c r="H20" s="22">
        <v>0</v>
      </c>
      <c r="I20" s="98">
        <v>3812</v>
      </c>
      <c r="J20" s="22">
        <v>1</v>
      </c>
    </row>
    <row r="21" spans="1:10" ht="15" customHeight="1" x14ac:dyDescent="0.25">
      <c r="A21" s="22"/>
      <c r="B21" s="96"/>
      <c r="C21" s="94"/>
      <c r="D21" s="99"/>
      <c r="E21" s="98"/>
      <c r="F21" s="98"/>
      <c r="G21" s="98"/>
      <c r="H21" s="98"/>
      <c r="I21" s="98"/>
      <c r="J21" s="98"/>
    </row>
    <row r="22" spans="1:10" s="3" customFormat="1" ht="15" customHeight="1" x14ac:dyDescent="0.25">
      <c r="A22" s="21" t="s">
        <v>17</v>
      </c>
      <c r="B22" s="94">
        <f t="shared" ref="B22:J22" si="3">SUM(B23:B53)</f>
        <v>1225200</v>
      </c>
      <c r="C22" s="94">
        <f t="shared" si="3"/>
        <v>1151143</v>
      </c>
      <c r="D22" s="94">
        <f t="shared" si="3"/>
        <v>74057</v>
      </c>
      <c r="E22" s="94">
        <f t="shared" si="3"/>
        <v>409280</v>
      </c>
      <c r="F22" s="94">
        <f t="shared" si="3"/>
        <v>6543</v>
      </c>
      <c r="G22" s="94">
        <f t="shared" si="3"/>
        <v>658604</v>
      </c>
      <c r="H22" s="94">
        <f t="shared" si="3"/>
        <v>3971</v>
      </c>
      <c r="I22" s="94">
        <f t="shared" si="3"/>
        <v>83259</v>
      </c>
      <c r="J22" s="94">
        <f t="shared" si="3"/>
        <v>63543</v>
      </c>
    </row>
    <row r="23" spans="1:10" ht="15" customHeight="1" x14ac:dyDescent="0.25">
      <c r="A23" s="22" t="s">
        <v>18</v>
      </c>
      <c r="B23" s="96">
        <f t="shared" ref="B23:B53" si="4">SUM(C23:D23)</f>
        <v>16541</v>
      </c>
      <c r="C23" s="96">
        <f t="shared" ref="C23:C53" si="5">SUM(E23,G23,I23)</f>
        <v>16061</v>
      </c>
      <c r="D23" s="96">
        <f t="shared" ref="D23:D53" si="6">SUM(F23,H23,J23)</f>
        <v>480</v>
      </c>
      <c r="E23" s="98">
        <v>3933</v>
      </c>
      <c r="F23" s="22">
        <v>386</v>
      </c>
      <c r="G23" s="98">
        <v>10384</v>
      </c>
      <c r="H23" s="22">
        <v>94</v>
      </c>
      <c r="I23" s="98">
        <v>1744</v>
      </c>
      <c r="J23" s="22">
        <v>0</v>
      </c>
    </row>
    <row r="24" spans="1:10" ht="15" customHeight="1" x14ac:dyDescent="0.25">
      <c r="A24" s="22" t="s">
        <v>19</v>
      </c>
      <c r="B24" s="96">
        <f t="shared" si="4"/>
        <v>12115</v>
      </c>
      <c r="C24" s="96">
        <f t="shared" si="5"/>
        <v>12115</v>
      </c>
      <c r="D24" s="96">
        <f t="shared" si="6"/>
        <v>0</v>
      </c>
      <c r="E24" s="98">
        <v>4468</v>
      </c>
      <c r="F24" s="22">
        <v>0</v>
      </c>
      <c r="G24" s="98">
        <v>7079</v>
      </c>
      <c r="H24" s="22">
        <v>0</v>
      </c>
      <c r="I24" s="22">
        <v>568</v>
      </c>
      <c r="J24" s="22">
        <v>0</v>
      </c>
    </row>
    <row r="25" spans="1:10" ht="15" customHeight="1" x14ac:dyDescent="0.25">
      <c r="A25" s="22" t="s">
        <v>20</v>
      </c>
      <c r="B25" s="96">
        <f t="shared" si="4"/>
        <v>18239</v>
      </c>
      <c r="C25" s="96">
        <f t="shared" si="5"/>
        <v>17988</v>
      </c>
      <c r="D25" s="96">
        <f t="shared" si="6"/>
        <v>251</v>
      </c>
      <c r="E25" s="98">
        <v>7579</v>
      </c>
      <c r="F25" s="22">
        <v>0</v>
      </c>
      <c r="G25" s="98">
        <v>9958</v>
      </c>
      <c r="H25" s="22">
        <v>19</v>
      </c>
      <c r="I25" s="22">
        <v>451</v>
      </c>
      <c r="J25" s="22">
        <v>232</v>
      </c>
    </row>
    <row r="26" spans="1:10" ht="15" customHeight="1" x14ac:dyDescent="0.25">
      <c r="A26" s="22" t="s">
        <v>21</v>
      </c>
      <c r="B26" s="96">
        <f t="shared" si="4"/>
        <v>11880</v>
      </c>
      <c r="C26" s="96">
        <f t="shared" si="5"/>
        <v>11589</v>
      </c>
      <c r="D26" s="96">
        <f t="shared" si="6"/>
        <v>291</v>
      </c>
      <c r="E26" s="98">
        <v>2824</v>
      </c>
      <c r="F26" s="22">
        <v>0</v>
      </c>
      <c r="G26" s="98">
        <v>8107</v>
      </c>
      <c r="H26" s="22">
        <v>0</v>
      </c>
      <c r="I26" s="22">
        <v>658</v>
      </c>
      <c r="J26" s="22">
        <v>291</v>
      </c>
    </row>
    <row r="27" spans="1:10" ht="15" customHeight="1" x14ac:dyDescent="0.25">
      <c r="A27" s="22" t="s">
        <v>22</v>
      </c>
      <c r="B27" s="96">
        <f t="shared" si="4"/>
        <v>46058</v>
      </c>
      <c r="C27" s="96">
        <f t="shared" si="5"/>
        <v>40650</v>
      </c>
      <c r="D27" s="96">
        <f t="shared" si="6"/>
        <v>5408</v>
      </c>
      <c r="E27" s="98">
        <v>13613</v>
      </c>
      <c r="F27" s="22">
        <v>415</v>
      </c>
      <c r="G27" s="98">
        <v>17102</v>
      </c>
      <c r="H27" s="98">
        <v>1713</v>
      </c>
      <c r="I27" s="98">
        <v>9935</v>
      </c>
      <c r="J27" s="98">
        <v>3280</v>
      </c>
    </row>
    <row r="28" spans="1:10" ht="15" customHeight="1" x14ac:dyDescent="0.25">
      <c r="A28" s="22" t="s">
        <v>23</v>
      </c>
      <c r="B28" s="96">
        <f t="shared" si="4"/>
        <v>7828</v>
      </c>
      <c r="C28" s="96">
        <f t="shared" si="5"/>
        <v>7615</v>
      </c>
      <c r="D28" s="96">
        <f t="shared" si="6"/>
        <v>213</v>
      </c>
      <c r="E28" s="98">
        <v>2554</v>
      </c>
      <c r="F28" s="22">
        <v>0</v>
      </c>
      <c r="G28" s="98">
        <v>4971</v>
      </c>
      <c r="H28" s="22">
        <v>0</v>
      </c>
      <c r="I28" s="22">
        <v>90</v>
      </c>
      <c r="J28" s="22">
        <v>213</v>
      </c>
    </row>
    <row r="29" spans="1:10" ht="15" customHeight="1" x14ac:dyDescent="0.25">
      <c r="A29" s="22" t="s">
        <v>24</v>
      </c>
      <c r="B29" s="96">
        <f t="shared" si="4"/>
        <v>22539</v>
      </c>
      <c r="C29" s="96">
        <f t="shared" si="5"/>
        <v>20322</v>
      </c>
      <c r="D29" s="96">
        <f t="shared" si="6"/>
        <v>2217</v>
      </c>
      <c r="E29" s="98">
        <v>8793</v>
      </c>
      <c r="F29" s="22">
        <v>0</v>
      </c>
      <c r="G29" s="98">
        <v>8752</v>
      </c>
      <c r="H29" s="22">
        <v>34</v>
      </c>
      <c r="I29" s="98">
        <v>2777</v>
      </c>
      <c r="J29" s="98">
        <v>2183</v>
      </c>
    </row>
    <row r="30" spans="1:10" ht="15" customHeight="1" x14ac:dyDescent="0.25">
      <c r="A30" s="22" t="s">
        <v>25</v>
      </c>
      <c r="B30" s="96">
        <f t="shared" si="4"/>
        <v>23873</v>
      </c>
      <c r="C30" s="96">
        <f t="shared" si="5"/>
        <v>23834</v>
      </c>
      <c r="D30" s="96">
        <f t="shared" si="6"/>
        <v>39</v>
      </c>
      <c r="E30" s="98">
        <v>10350</v>
      </c>
      <c r="F30" s="22">
        <v>0</v>
      </c>
      <c r="G30" s="98">
        <v>12352</v>
      </c>
      <c r="H30" s="22">
        <v>2</v>
      </c>
      <c r="I30" s="98">
        <v>1132</v>
      </c>
      <c r="J30" s="22">
        <v>37</v>
      </c>
    </row>
    <row r="31" spans="1:10" ht="15" customHeight="1" x14ac:dyDescent="0.25">
      <c r="A31" s="22" t="s">
        <v>26</v>
      </c>
      <c r="B31" s="96">
        <f t="shared" si="4"/>
        <v>18231</v>
      </c>
      <c r="C31" s="96">
        <f t="shared" si="5"/>
        <v>17176</v>
      </c>
      <c r="D31" s="96">
        <f t="shared" si="6"/>
        <v>1055</v>
      </c>
      <c r="E31" s="98">
        <v>4409</v>
      </c>
      <c r="F31" s="22">
        <v>1</v>
      </c>
      <c r="G31" s="98">
        <v>12086</v>
      </c>
      <c r="H31" s="22">
        <v>3</v>
      </c>
      <c r="I31" s="22">
        <v>681</v>
      </c>
      <c r="J31" s="98">
        <v>1051</v>
      </c>
    </row>
    <row r="32" spans="1:10" ht="15" customHeight="1" x14ac:dyDescent="0.25">
      <c r="A32" s="22" t="s">
        <v>27</v>
      </c>
      <c r="B32" s="96">
        <f t="shared" si="4"/>
        <v>42953</v>
      </c>
      <c r="C32" s="96">
        <f t="shared" si="5"/>
        <v>42508</v>
      </c>
      <c r="D32" s="96">
        <f t="shared" si="6"/>
        <v>445</v>
      </c>
      <c r="E32" s="98">
        <v>14819</v>
      </c>
      <c r="F32" s="22">
        <v>246</v>
      </c>
      <c r="G32" s="98">
        <v>26566</v>
      </c>
      <c r="H32" s="22">
        <v>93</v>
      </c>
      <c r="I32" s="98">
        <v>1123</v>
      </c>
      <c r="J32" s="22">
        <v>106</v>
      </c>
    </row>
    <row r="33" spans="1:10" ht="15" customHeight="1" x14ac:dyDescent="0.25">
      <c r="A33" s="22" t="s">
        <v>28</v>
      </c>
      <c r="B33" s="96">
        <f t="shared" si="4"/>
        <v>81357</v>
      </c>
      <c r="C33" s="96">
        <f t="shared" si="5"/>
        <v>81195</v>
      </c>
      <c r="D33" s="96">
        <f t="shared" si="6"/>
        <v>162</v>
      </c>
      <c r="E33" s="98">
        <v>26585</v>
      </c>
      <c r="F33" s="22">
        <v>87</v>
      </c>
      <c r="G33" s="98">
        <v>49567</v>
      </c>
      <c r="H33" s="22">
        <v>3</v>
      </c>
      <c r="I33" s="98">
        <v>5043</v>
      </c>
      <c r="J33" s="22">
        <v>72</v>
      </c>
    </row>
    <row r="34" spans="1:10" ht="15" customHeight="1" x14ac:dyDescent="0.25">
      <c r="A34" s="22" t="s">
        <v>29</v>
      </c>
      <c r="B34" s="96">
        <f t="shared" si="4"/>
        <v>21655</v>
      </c>
      <c r="C34" s="96">
        <f t="shared" si="5"/>
        <v>21610</v>
      </c>
      <c r="D34" s="96">
        <f t="shared" si="6"/>
        <v>45</v>
      </c>
      <c r="E34" s="98">
        <v>9773</v>
      </c>
      <c r="F34" s="22">
        <v>0</v>
      </c>
      <c r="G34" s="98">
        <v>11254</v>
      </c>
      <c r="H34" s="22">
        <v>0</v>
      </c>
      <c r="I34" s="22">
        <v>583</v>
      </c>
      <c r="J34" s="22">
        <v>45</v>
      </c>
    </row>
    <row r="35" spans="1:10" ht="15" customHeight="1" x14ac:dyDescent="0.25">
      <c r="A35" s="22" t="s">
        <v>30</v>
      </c>
      <c r="B35" s="96">
        <f t="shared" si="4"/>
        <v>47789</v>
      </c>
      <c r="C35" s="96">
        <f t="shared" si="5"/>
        <v>47749</v>
      </c>
      <c r="D35" s="96">
        <f t="shared" si="6"/>
        <v>40</v>
      </c>
      <c r="E35" s="98">
        <v>23306</v>
      </c>
      <c r="F35" s="22">
        <v>0</v>
      </c>
      <c r="G35" s="98">
        <v>22701</v>
      </c>
      <c r="H35" s="22">
        <v>40</v>
      </c>
      <c r="I35" s="98">
        <v>1742</v>
      </c>
      <c r="J35" s="22">
        <v>0</v>
      </c>
    </row>
    <row r="36" spans="1:10" ht="15" customHeight="1" x14ac:dyDescent="0.25">
      <c r="A36" s="22" t="s">
        <v>31</v>
      </c>
      <c r="B36" s="96">
        <f t="shared" si="4"/>
        <v>78586</v>
      </c>
      <c r="C36" s="96">
        <f t="shared" si="5"/>
        <v>78184</v>
      </c>
      <c r="D36" s="96">
        <f t="shared" si="6"/>
        <v>402</v>
      </c>
      <c r="E36" s="98">
        <v>18006</v>
      </c>
      <c r="F36" s="22">
        <v>0</v>
      </c>
      <c r="G36" s="98">
        <v>56279</v>
      </c>
      <c r="H36" s="22">
        <v>6</v>
      </c>
      <c r="I36" s="98">
        <v>3899</v>
      </c>
      <c r="J36" s="22">
        <v>396</v>
      </c>
    </row>
    <row r="37" spans="1:10" ht="15" customHeight="1" x14ac:dyDescent="0.25">
      <c r="A37" s="22" t="s">
        <v>32</v>
      </c>
      <c r="B37" s="96">
        <f t="shared" si="4"/>
        <v>105528</v>
      </c>
      <c r="C37" s="96">
        <f t="shared" si="5"/>
        <v>78843</v>
      </c>
      <c r="D37" s="96">
        <f t="shared" si="6"/>
        <v>26685</v>
      </c>
      <c r="E37" s="98">
        <v>25442</v>
      </c>
      <c r="F37" s="98">
        <v>2026</v>
      </c>
      <c r="G37" s="98">
        <v>49087</v>
      </c>
      <c r="H37" s="98">
        <v>1718</v>
      </c>
      <c r="I37" s="98">
        <v>4314</v>
      </c>
      <c r="J37" s="98">
        <v>22941</v>
      </c>
    </row>
    <row r="38" spans="1:10" ht="15" customHeight="1" x14ac:dyDescent="0.25">
      <c r="A38" s="22" t="s">
        <v>33</v>
      </c>
      <c r="B38" s="96">
        <f t="shared" si="4"/>
        <v>39832</v>
      </c>
      <c r="C38" s="96">
        <f t="shared" si="5"/>
        <v>39596</v>
      </c>
      <c r="D38" s="96">
        <f t="shared" si="6"/>
        <v>236</v>
      </c>
      <c r="E38" s="98">
        <v>8162</v>
      </c>
      <c r="F38" s="22">
        <v>0</v>
      </c>
      <c r="G38" s="98">
        <v>28151</v>
      </c>
      <c r="H38" s="22">
        <v>0</v>
      </c>
      <c r="I38" s="98">
        <v>3283</v>
      </c>
      <c r="J38" s="22">
        <v>236</v>
      </c>
    </row>
    <row r="39" spans="1:10" ht="15" customHeight="1" x14ac:dyDescent="0.25">
      <c r="A39" s="22" t="s">
        <v>34</v>
      </c>
      <c r="B39" s="96">
        <f t="shared" si="4"/>
        <v>26206</v>
      </c>
      <c r="C39" s="96">
        <f t="shared" si="5"/>
        <v>26056</v>
      </c>
      <c r="D39" s="96">
        <f t="shared" si="6"/>
        <v>150</v>
      </c>
      <c r="E39" s="98">
        <v>12416</v>
      </c>
      <c r="F39" s="22">
        <v>0</v>
      </c>
      <c r="G39" s="98">
        <v>8196</v>
      </c>
      <c r="H39" s="22">
        <v>0</v>
      </c>
      <c r="I39" s="98">
        <v>5444</v>
      </c>
      <c r="J39" s="22">
        <v>150</v>
      </c>
    </row>
    <row r="40" spans="1:10" ht="15" customHeight="1" x14ac:dyDescent="0.25">
      <c r="A40" s="22" t="s">
        <v>35</v>
      </c>
      <c r="B40" s="96">
        <f t="shared" si="4"/>
        <v>39502</v>
      </c>
      <c r="C40" s="96">
        <f t="shared" si="5"/>
        <v>38199</v>
      </c>
      <c r="D40" s="96">
        <f t="shared" si="6"/>
        <v>1303</v>
      </c>
      <c r="E40" s="98">
        <v>19979</v>
      </c>
      <c r="F40" s="98">
        <v>1275</v>
      </c>
      <c r="G40" s="98">
        <v>17133</v>
      </c>
      <c r="H40" s="22">
        <v>28</v>
      </c>
      <c r="I40" s="98">
        <v>1087</v>
      </c>
      <c r="J40" s="22">
        <v>0</v>
      </c>
    </row>
    <row r="41" spans="1:10" ht="15" customHeight="1" x14ac:dyDescent="0.25">
      <c r="A41" s="22" t="s">
        <v>36</v>
      </c>
      <c r="B41" s="96">
        <f t="shared" si="4"/>
        <v>45867</v>
      </c>
      <c r="C41" s="96">
        <f t="shared" si="5"/>
        <v>38883</v>
      </c>
      <c r="D41" s="96">
        <f t="shared" si="6"/>
        <v>6984</v>
      </c>
      <c r="E41" s="98">
        <v>10820</v>
      </c>
      <c r="F41" s="22">
        <v>146</v>
      </c>
      <c r="G41" s="98">
        <v>25334</v>
      </c>
      <c r="H41" s="22">
        <v>0</v>
      </c>
      <c r="I41" s="98">
        <v>2729</v>
      </c>
      <c r="J41" s="98">
        <v>6838</v>
      </c>
    </row>
    <row r="42" spans="1:10" ht="15" customHeight="1" x14ac:dyDescent="0.25">
      <c r="A42" s="22" t="s">
        <v>37</v>
      </c>
      <c r="B42" s="96">
        <f t="shared" si="4"/>
        <v>45164</v>
      </c>
      <c r="C42" s="96">
        <f t="shared" si="5"/>
        <v>44636</v>
      </c>
      <c r="D42" s="96">
        <f t="shared" si="6"/>
        <v>528</v>
      </c>
      <c r="E42" s="98">
        <v>10902</v>
      </c>
      <c r="F42" s="22">
        <v>528</v>
      </c>
      <c r="G42" s="98">
        <v>31356</v>
      </c>
      <c r="H42" s="22">
        <v>0</v>
      </c>
      <c r="I42" s="98">
        <v>2378</v>
      </c>
      <c r="J42" s="22">
        <v>0</v>
      </c>
    </row>
    <row r="43" spans="1:10" ht="15" customHeight="1" x14ac:dyDescent="0.25">
      <c r="A43" s="22" t="s">
        <v>38</v>
      </c>
      <c r="B43" s="96">
        <f t="shared" si="4"/>
        <v>20699</v>
      </c>
      <c r="C43" s="96">
        <f t="shared" si="5"/>
        <v>20699</v>
      </c>
      <c r="D43" s="96">
        <f t="shared" si="6"/>
        <v>0</v>
      </c>
      <c r="E43" s="98">
        <v>5836</v>
      </c>
      <c r="F43" s="22">
        <v>0</v>
      </c>
      <c r="G43" s="98">
        <v>12897</v>
      </c>
      <c r="H43" s="22">
        <v>0</v>
      </c>
      <c r="I43" s="98">
        <v>1966</v>
      </c>
      <c r="J43" s="22">
        <v>0</v>
      </c>
    </row>
    <row r="44" spans="1:10" ht="15" customHeight="1" x14ac:dyDescent="0.25">
      <c r="A44" s="22" t="s">
        <v>39</v>
      </c>
      <c r="B44" s="96">
        <f t="shared" si="4"/>
        <v>17624</v>
      </c>
      <c r="C44" s="96">
        <f t="shared" si="5"/>
        <v>16757</v>
      </c>
      <c r="D44" s="96">
        <f t="shared" si="6"/>
        <v>867</v>
      </c>
      <c r="E44" s="98">
        <v>8882</v>
      </c>
      <c r="F44" s="22">
        <v>447</v>
      </c>
      <c r="G44" s="98">
        <v>6348</v>
      </c>
      <c r="H44" s="22">
        <v>5</v>
      </c>
      <c r="I44" s="98">
        <v>1527</v>
      </c>
      <c r="J44" s="22">
        <v>415</v>
      </c>
    </row>
    <row r="45" spans="1:10" ht="15" customHeight="1" x14ac:dyDescent="0.25">
      <c r="A45" s="22" t="s">
        <v>40</v>
      </c>
      <c r="B45" s="96">
        <f t="shared" si="4"/>
        <v>25184</v>
      </c>
      <c r="C45" s="96">
        <f t="shared" si="5"/>
        <v>21644</v>
      </c>
      <c r="D45" s="96">
        <f t="shared" si="6"/>
        <v>3540</v>
      </c>
      <c r="E45" s="98">
        <v>12999</v>
      </c>
      <c r="F45" s="22">
        <v>18</v>
      </c>
      <c r="G45" s="98">
        <v>8622</v>
      </c>
      <c r="H45" s="22">
        <v>51</v>
      </c>
      <c r="I45" s="22">
        <v>23</v>
      </c>
      <c r="J45" s="98">
        <v>3471</v>
      </c>
    </row>
    <row r="46" spans="1:10" ht="15" customHeight="1" x14ac:dyDescent="0.25">
      <c r="A46" s="22" t="s">
        <v>41</v>
      </c>
      <c r="B46" s="96">
        <f t="shared" si="4"/>
        <v>68727</v>
      </c>
      <c r="C46" s="96">
        <f t="shared" si="5"/>
        <v>68573</v>
      </c>
      <c r="D46" s="96">
        <f t="shared" si="6"/>
        <v>154</v>
      </c>
      <c r="E46" s="98">
        <v>28483</v>
      </c>
      <c r="F46" s="22">
        <v>54</v>
      </c>
      <c r="G46" s="98">
        <v>38997</v>
      </c>
      <c r="H46" s="22">
        <v>100</v>
      </c>
      <c r="I46" s="98">
        <v>1093</v>
      </c>
      <c r="J46" s="22">
        <v>0</v>
      </c>
    </row>
    <row r="47" spans="1:10" ht="15" customHeight="1" x14ac:dyDescent="0.25">
      <c r="A47" s="22" t="s">
        <v>42</v>
      </c>
      <c r="B47" s="96">
        <f t="shared" si="4"/>
        <v>18070</v>
      </c>
      <c r="C47" s="96">
        <f t="shared" si="5"/>
        <v>17908</v>
      </c>
      <c r="D47" s="96">
        <f t="shared" si="6"/>
        <v>162</v>
      </c>
      <c r="E47" s="98">
        <v>5346</v>
      </c>
      <c r="F47" s="22">
        <v>2</v>
      </c>
      <c r="G47" s="98">
        <v>10969</v>
      </c>
      <c r="H47" s="22">
        <v>0</v>
      </c>
      <c r="I47" s="98">
        <v>1593</v>
      </c>
      <c r="J47" s="22">
        <v>160</v>
      </c>
    </row>
    <row r="48" spans="1:10" ht="15" customHeight="1" x14ac:dyDescent="0.25">
      <c r="A48" s="22" t="s">
        <v>43</v>
      </c>
      <c r="B48" s="96">
        <f t="shared" si="4"/>
        <v>18082</v>
      </c>
      <c r="C48" s="96">
        <f t="shared" si="5"/>
        <v>18069</v>
      </c>
      <c r="D48" s="96">
        <f t="shared" si="6"/>
        <v>13</v>
      </c>
      <c r="E48" s="98">
        <v>5631</v>
      </c>
      <c r="F48" s="22">
        <v>11</v>
      </c>
      <c r="G48" s="98">
        <v>8891</v>
      </c>
      <c r="H48" s="22">
        <v>2</v>
      </c>
      <c r="I48" s="98">
        <v>3547</v>
      </c>
      <c r="J48" s="22">
        <v>0</v>
      </c>
    </row>
    <row r="49" spans="1:14" ht="15" customHeight="1" x14ac:dyDescent="0.25">
      <c r="A49" s="22" t="s">
        <v>44</v>
      </c>
      <c r="B49" s="96">
        <f t="shared" si="4"/>
        <v>30676</v>
      </c>
      <c r="C49" s="96">
        <f t="shared" si="5"/>
        <v>30136</v>
      </c>
      <c r="D49" s="96">
        <f t="shared" si="6"/>
        <v>540</v>
      </c>
      <c r="E49" s="98">
        <v>14986</v>
      </c>
      <c r="F49" s="22">
        <v>273</v>
      </c>
      <c r="G49" s="98">
        <v>12775</v>
      </c>
      <c r="H49" s="22">
        <v>35</v>
      </c>
      <c r="I49" s="98">
        <v>2375</v>
      </c>
      <c r="J49" s="22">
        <v>232</v>
      </c>
    </row>
    <row r="50" spans="1:14" ht="15" customHeight="1" x14ac:dyDescent="0.25">
      <c r="A50" s="22" t="s">
        <v>45</v>
      </c>
      <c r="B50" s="96">
        <f t="shared" si="4"/>
        <v>36674</v>
      </c>
      <c r="C50" s="96">
        <f t="shared" si="5"/>
        <v>36674</v>
      </c>
      <c r="D50" s="96">
        <f t="shared" si="6"/>
        <v>0</v>
      </c>
      <c r="E50" s="98">
        <v>10342</v>
      </c>
      <c r="F50" s="22">
        <v>0</v>
      </c>
      <c r="G50" s="98">
        <v>24097</v>
      </c>
      <c r="H50" s="22">
        <v>0</v>
      </c>
      <c r="I50" s="98">
        <v>2235</v>
      </c>
      <c r="J50" s="22">
        <v>0</v>
      </c>
    </row>
    <row r="51" spans="1:14" ht="15" customHeight="1" x14ac:dyDescent="0.25">
      <c r="A51" s="22" t="s">
        <v>46</v>
      </c>
      <c r="B51" s="96">
        <f t="shared" si="4"/>
        <v>171108</v>
      </c>
      <c r="C51" s="96">
        <f t="shared" si="5"/>
        <v>150585</v>
      </c>
      <c r="D51" s="96">
        <f t="shared" si="6"/>
        <v>20523</v>
      </c>
      <c r="E51" s="98">
        <v>57168</v>
      </c>
      <c r="F51" s="22">
        <v>353</v>
      </c>
      <c r="G51" s="98">
        <v>78243</v>
      </c>
      <c r="H51" s="22">
        <v>23</v>
      </c>
      <c r="I51" s="98">
        <v>15174</v>
      </c>
      <c r="J51" s="98">
        <v>20147</v>
      </c>
    </row>
    <row r="52" spans="1:14" ht="15" customHeight="1" x14ac:dyDescent="0.25">
      <c r="A52" s="22" t="s">
        <v>47</v>
      </c>
      <c r="B52" s="96">
        <f t="shared" si="4"/>
        <v>27402</v>
      </c>
      <c r="C52" s="96">
        <f t="shared" si="5"/>
        <v>26505</v>
      </c>
      <c r="D52" s="96">
        <f t="shared" si="6"/>
        <v>897</v>
      </c>
      <c r="E52" s="98">
        <v>8182</v>
      </c>
      <c r="F52" s="22">
        <v>0</v>
      </c>
      <c r="G52" s="98">
        <v>16708</v>
      </c>
      <c r="H52" s="22">
        <v>0</v>
      </c>
      <c r="I52" s="98">
        <v>1615</v>
      </c>
      <c r="J52" s="22">
        <v>897</v>
      </c>
    </row>
    <row r="53" spans="1:14" ht="15" customHeight="1" x14ac:dyDescent="0.25">
      <c r="A53" s="22" t="s">
        <v>48</v>
      </c>
      <c r="B53" s="96">
        <f t="shared" si="4"/>
        <v>39211</v>
      </c>
      <c r="C53" s="96">
        <f t="shared" si="5"/>
        <v>38784</v>
      </c>
      <c r="D53" s="96">
        <f t="shared" si="6"/>
        <v>427</v>
      </c>
      <c r="E53" s="98">
        <v>12692</v>
      </c>
      <c r="F53" s="22">
        <v>275</v>
      </c>
      <c r="G53" s="98">
        <v>23642</v>
      </c>
      <c r="H53" s="22">
        <v>2</v>
      </c>
      <c r="I53" s="98">
        <v>2450</v>
      </c>
      <c r="J53" s="22">
        <v>150</v>
      </c>
    </row>
    <row r="54" spans="1:14" ht="15" customHeight="1" x14ac:dyDescent="0.25">
      <c r="A54" s="22"/>
      <c r="B54" s="100"/>
      <c r="C54" s="101"/>
      <c r="D54" s="101"/>
      <c r="E54" s="98"/>
      <c r="F54" s="22"/>
      <c r="G54" s="98"/>
      <c r="H54" s="22"/>
      <c r="I54" s="98"/>
      <c r="J54" s="25"/>
    </row>
    <row r="55" spans="1:14" ht="15" customHeight="1" x14ac:dyDescent="0.25">
      <c r="A55" s="21" t="s">
        <v>49</v>
      </c>
      <c r="B55" s="96">
        <f t="shared" ref="B55:J55" si="7">SUM(B56:B60)</f>
        <v>4746</v>
      </c>
      <c r="C55" s="94">
        <f t="shared" si="7"/>
        <v>4746</v>
      </c>
      <c r="D55" s="94">
        <f t="shared" si="7"/>
        <v>0</v>
      </c>
      <c r="E55" s="94">
        <f t="shared" si="7"/>
        <v>724</v>
      </c>
      <c r="F55" s="94">
        <f t="shared" si="7"/>
        <v>0</v>
      </c>
      <c r="G55" s="94">
        <f t="shared" si="7"/>
        <v>4022</v>
      </c>
      <c r="H55" s="101">
        <f t="shared" si="7"/>
        <v>0</v>
      </c>
      <c r="I55" s="101">
        <f t="shared" si="7"/>
        <v>0</v>
      </c>
      <c r="J55" s="101">
        <f t="shared" si="7"/>
        <v>0</v>
      </c>
    </row>
    <row r="56" spans="1:14" ht="15" customHeight="1" x14ac:dyDescent="0.25">
      <c r="A56" s="22" t="s">
        <v>50</v>
      </c>
      <c r="B56" s="96">
        <f>SUM(C56:D56)</f>
        <v>0</v>
      </c>
      <c r="C56" s="96">
        <f t="shared" ref="C56:D60" si="8">SUM(E56,G56,I56)</f>
        <v>0</v>
      </c>
      <c r="D56" s="96">
        <f t="shared" si="8"/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</row>
    <row r="57" spans="1:14" ht="15" customHeight="1" x14ac:dyDescent="0.25">
      <c r="A57" s="22" t="s">
        <v>51</v>
      </c>
      <c r="B57" s="96">
        <f>SUM(C57:D57)</f>
        <v>0</v>
      </c>
      <c r="C57" s="96">
        <f t="shared" si="8"/>
        <v>0</v>
      </c>
      <c r="D57" s="96">
        <f t="shared" si="8"/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</row>
    <row r="58" spans="1:14" ht="15" customHeight="1" x14ac:dyDescent="0.25">
      <c r="A58" s="22" t="s">
        <v>52</v>
      </c>
      <c r="B58" s="96">
        <f>SUM(C58:D58)</f>
        <v>0</v>
      </c>
      <c r="C58" s="96">
        <f t="shared" si="8"/>
        <v>0</v>
      </c>
      <c r="D58" s="96">
        <f t="shared" si="8"/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</row>
    <row r="59" spans="1:14" ht="15" customHeight="1" x14ac:dyDescent="0.25">
      <c r="A59" s="23" t="s">
        <v>53</v>
      </c>
      <c r="B59" s="100">
        <f>SUM(C59:D59)</f>
        <v>0</v>
      </c>
      <c r="C59" s="100">
        <f t="shared" si="8"/>
        <v>0</v>
      </c>
      <c r="D59" s="100">
        <f t="shared" si="8"/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</row>
    <row r="60" spans="1:14" ht="15" customHeight="1" x14ac:dyDescent="0.25">
      <c r="A60" s="24" t="s">
        <v>54</v>
      </c>
      <c r="B60" s="102">
        <f>SUM(C60:D60)</f>
        <v>4746</v>
      </c>
      <c r="C60" s="102">
        <f t="shared" si="8"/>
        <v>4746</v>
      </c>
      <c r="D60" s="102">
        <f t="shared" si="8"/>
        <v>0</v>
      </c>
      <c r="E60" s="24">
        <v>724</v>
      </c>
      <c r="F60" s="24">
        <v>0</v>
      </c>
      <c r="G60" s="103">
        <v>4022</v>
      </c>
      <c r="H60" s="24">
        <v>0</v>
      </c>
      <c r="I60" s="24">
        <v>0</v>
      </c>
      <c r="J60" s="24">
        <v>0</v>
      </c>
    </row>
    <row r="61" spans="1:14" x14ac:dyDescent="0.2">
      <c r="A61" s="43" t="s">
        <v>61</v>
      </c>
      <c r="B61" s="44"/>
      <c r="C61" s="44"/>
      <c r="D61" s="11"/>
      <c r="E61" s="10"/>
      <c r="F61" s="8"/>
      <c r="G61" s="10"/>
      <c r="H61" s="10"/>
      <c r="I61" s="10"/>
      <c r="J61" s="10"/>
      <c r="K61" s="10"/>
      <c r="L61" s="10"/>
      <c r="M61" s="10"/>
      <c r="N61" s="11"/>
    </row>
    <row r="62" spans="1:14" x14ac:dyDescent="0.2">
      <c r="A62" s="45" t="s">
        <v>62</v>
      </c>
      <c r="B62" s="44"/>
      <c r="C62" s="44"/>
      <c r="D62" s="8"/>
      <c r="E62" s="12"/>
      <c r="F62" s="12"/>
      <c r="G62" s="12"/>
      <c r="H62" s="12"/>
      <c r="I62" s="12"/>
      <c r="J62" s="12"/>
      <c r="K62" s="13"/>
      <c r="L62" s="14"/>
      <c r="M62" s="8"/>
      <c r="N62" s="8"/>
    </row>
    <row r="63" spans="1:14" x14ac:dyDescent="0.2">
      <c r="A63" s="45" t="s">
        <v>63</v>
      </c>
      <c r="B63" s="44"/>
      <c r="C63" s="44"/>
      <c r="D63" s="8"/>
      <c r="E63" s="12"/>
      <c r="F63" s="12"/>
      <c r="G63" s="12"/>
      <c r="H63" s="12"/>
      <c r="I63" s="12"/>
      <c r="J63" s="12"/>
      <c r="K63" s="12"/>
      <c r="L63" s="12"/>
      <c r="M63" s="8"/>
      <c r="N63" s="8"/>
    </row>
    <row r="64" spans="1:14" x14ac:dyDescent="0.2">
      <c r="A64" s="15"/>
      <c r="B64" s="12"/>
      <c r="C64" s="12"/>
      <c r="D64" s="8"/>
      <c r="E64" s="12"/>
      <c r="F64" s="12"/>
      <c r="G64" s="12"/>
      <c r="H64" s="12"/>
      <c r="I64" s="12"/>
      <c r="J64" s="12"/>
      <c r="K64" s="12"/>
      <c r="L64" s="12"/>
      <c r="M64" s="8"/>
      <c r="N64" s="8"/>
    </row>
    <row r="65" spans="1:17" x14ac:dyDescent="0.2">
      <c r="B65" s="59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7" ht="15.75" customHeight="1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1:17" ht="15.75" customHeight="1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1:17" ht="15.75" customHeight="1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1:17" ht="15.75" customHeight="1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1:17" ht="16.5" customHeight="1" x14ac:dyDescent="0.25">
      <c r="A70" s="74" t="s">
        <v>74</v>
      </c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48"/>
      <c r="N70" s="48"/>
      <c r="O70" s="25"/>
      <c r="P70" s="25"/>
      <c r="Q70" s="25"/>
    </row>
    <row r="71" spans="1:17" ht="13.5" customHeight="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9"/>
      <c r="L71" s="29"/>
      <c r="M71" s="25"/>
      <c r="N71" s="25"/>
      <c r="O71" s="25"/>
      <c r="P71" s="25"/>
      <c r="Q71" s="25"/>
    </row>
    <row r="72" spans="1:17" s="18" customFormat="1" ht="38.25" customHeight="1" x14ac:dyDescent="0.25">
      <c r="A72" s="72" t="s">
        <v>55</v>
      </c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63"/>
      <c r="N72" s="63"/>
    </row>
    <row r="73" spans="1:17" ht="13.5" customHeight="1" x14ac:dyDescent="0.25">
      <c r="A73" s="25"/>
      <c r="B73" s="6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57"/>
      <c r="N73" s="57"/>
      <c r="O73" s="25"/>
      <c r="P73" s="25"/>
      <c r="Q73" s="25"/>
    </row>
    <row r="74" spans="1:17" ht="19.5" customHeight="1" x14ac:dyDescent="0.25">
      <c r="A74" s="84" t="s">
        <v>5</v>
      </c>
      <c r="B74" s="84" t="s">
        <v>10</v>
      </c>
      <c r="C74" s="84" t="s">
        <v>7</v>
      </c>
      <c r="D74" s="84"/>
      <c r="E74" s="85" t="s">
        <v>56</v>
      </c>
      <c r="F74" s="85"/>
      <c r="G74" s="85"/>
      <c r="H74" s="85"/>
      <c r="I74" s="85"/>
      <c r="J74" s="85"/>
      <c r="K74" s="85"/>
      <c r="L74" s="85"/>
      <c r="M74" s="56"/>
      <c r="N74" s="56"/>
      <c r="O74" s="25"/>
      <c r="P74" s="25"/>
      <c r="Q74" s="25"/>
    </row>
    <row r="75" spans="1:17" ht="43.5" customHeight="1" x14ac:dyDescent="0.25">
      <c r="A75" s="84"/>
      <c r="B75" s="84"/>
      <c r="C75" s="84"/>
      <c r="D75" s="84"/>
      <c r="E75" s="66" t="s">
        <v>57</v>
      </c>
      <c r="F75" s="66"/>
      <c r="G75" s="84" t="s">
        <v>58</v>
      </c>
      <c r="H75" s="84"/>
      <c r="I75" s="84" t="s">
        <v>59</v>
      </c>
      <c r="J75" s="84"/>
      <c r="K75" s="66" t="s">
        <v>60</v>
      </c>
      <c r="L75" s="66"/>
      <c r="M75" s="31"/>
      <c r="N75" s="31"/>
      <c r="O75" s="25"/>
      <c r="P75" s="25"/>
      <c r="Q75" s="25"/>
    </row>
    <row r="76" spans="1:17" ht="19.5" customHeight="1" x14ac:dyDescent="0.25">
      <c r="A76" s="84"/>
      <c r="B76" s="84"/>
      <c r="C76" s="33" t="s">
        <v>0</v>
      </c>
      <c r="D76" s="33" t="s">
        <v>11</v>
      </c>
      <c r="E76" s="33" t="s">
        <v>0</v>
      </c>
      <c r="F76" s="33" t="s">
        <v>11</v>
      </c>
      <c r="G76" s="33" t="s">
        <v>0</v>
      </c>
      <c r="H76" s="33" t="s">
        <v>11</v>
      </c>
      <c r="I76" s="33" t="s">
        <v>0</v>
      </c>
      <c r="J76" s="33" t="s">
        <v>11</v>
      </c>
      <c r="K76" s="33" t="s">
        <v>0</v>
      </c>
      <c r="L76" s="33" t="s">
        <v>11</v>
      </c>
      <c r="M76" s="31"/>
      <c r="N76" s="31"/>
      <c r="O76" s="25"/>
      <c r="P76" s="25"/>
      <c r="Q76" s="25"/>
    </row>
    <row r="77" spans="1:17" s="25" customFormat="1" ht="15" customHeight="1" x14ac:dyDescent="0.25">
      <c r="A77" s="34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6"/>
      <c r="N77" s="36"/>
    </row>
    <row r="78" spans="1:17" s="39" customFormat="1" ht="15" customHeight="1" x14ac:dyDescent="0.25">
      <c r="A78" s="21" t="s">
        <v>10</v>
      </c>
      <c r="B78" s="37">
        <f t="shared" ref="B78:L78" si="9">SUM(B80+B86+B119)</f>
        <v>8200816</v>
      </c>
      <c r="C78" s="104">
        <f t="shared" si="9"/>
        <v>1712205</v>
      </c>
      <c r="D78" s="104">
        <f t="shared" si="9"/>
        <v>54648</v>
      </c>
      <c r="E78" s="37">
        <f t="shared" si="9"/>
        <v>1039464</v>
      </c>
      <c r="F78" s="37">
        <f t="shared" si="9"/>
        <v>34357</v>
      </c>
      <c r="G78" s="37">
        <f t="shared" si="9"/>
        <v>129306</v>
      </c>
      <c r="H78" s="37">
        <f t="shared" si="9"/>
        <v>2686</v>
      </c>
      <c r="I78" s="37">
        <f t="shared" si="9"/>
        <v>336489</v>
      </c>
      <c r="J78" s="37">
        <f t="shared" si="9"/>
        <v>1808</v>
      </c>
      <c r="K78" s="37">
        <f t="shared" si="9"/>
        <v>206946</v>
      </c>
      <c r="L78" s="37">
        <f t="shared" si="9"/>
        <v>15797</v>
      </c>
      <c r="M78" s="38"/>
      <c r="N78" s="38"/>
    </row>
    <row r="79" spans="1:17" s="25" customFormat="1" ht="15" customHeight="1" x14ac:dyDescent="0.25">
      <c r="A79" s="22"/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27"/>
      <c r="N79" s="27"/>
    </row>
    <row r="80" spans="1:17" s="39" customFormat="1" ht="15" customHeight="1" x14ac:dyDescent="0.25">
      <c r="A80" s="21" t="s">
        <v>12</v>
      </c>
      <c r="B80" s="105">
        <f t="shared" ref="B80:L80" si="10">SUM(B81:B84)</f>
        <v>2055391</v>
      </c>
      <c r="C80" s="104">
        <f t="shared" si="10"/>
        <v>413043</v>
      </c>
      <c r="D80" s="104">
        <f t="shared" si="10"/>
        <v>5623</v>
      </c>
      <c r="E80" s="37">
        <f t="shared" si="10"/>
        <v>272986</v>
      </c>
      <c r="F80" s="37">
        <f t="shared" si="10"/>
        <v>4657</v>
      </c>
      <c r="G80" s="37">
        <f t="shared" si="10"/>
        <v>29328</v>
      </c>
      <c r="H80" s="37">
        <f t="shared" si="10"/>
        <v>268</v>
      </c>
      <c r="I80" s="37">
        <f t="shared" si="10"/>
        <v>69091</v>
      </c>
      <c r="J80" s="37">
        <f t="shared" si="10"/>
        <v>357</v>
      </c>
      <c r="K80" s="37">
        <f t="shared" si="10"/>
        <v>41638</v>
      </c>
      <c r="L80" s="37">
        <f t="shared" si="10"/>
        <v>341</v>
      </c>
      <c r="M80" s="38"/>
      <c r="N80" s="38"/>
    </row>
    <row r="81" spans="1:14" s="25" customFormat="1" ht="15" customHeight="1" x14ac:dyDescent="0.25">
      <c r="A81" s="22" t="s">
        <v>13</v>
      </c>
      <c r="B81" s="40">
        <f>(C81+D81+C145+D145+C210+D210)</f>
        <v>586485</v>
      </c>
      <c r="C81" s="40">
        <f t="shared" ref="C81:D84" si="11">(E81+G81+I81+K81)</f>
        <v>117374</v>
      </c>
      <c r="D81" s="40">
        <f t="shared" si="11"/>
        <v>2666</v>
      </c>
      <c r="E81" s="98">
        <v>70092</v>
      </c>
      <c r="F81" s="98">
        <v>1700</v>
      </c>
      <c r="G81" s="98">
        <v>10323</v>
      </c>
      <c r="H81" s="22">
        <v>268</v>
      </c>
      <c r="I81" s="98">
        <v>23973</v>
      </c>
      <c r="J81" s="22">
        <v>357</v>
      </c>
      <c r="K81" s="98">
        <v>12986</v>
      </c>
      <c r="L81" s="22">
        <v>341</v>
      </c>
      <c r="M81" s="27"/>
      <c r="N81" s="27"/>
    </row>
    <row r="82" spans="1:14" s="25" customFormat="1" ht="15" customHeight="1" x14ac:dyDescent="0.25">
      <c r="A82" s="22" t="s">
        <v>14</v>
      </c>
      <c r="B82" s="40">
        <f>(C82+D82+C146+D146+C211+D211)</f>
        <v>335647</v>
      </c>
      <c r="C82" s="40">
        <f t="shared" si="11"/>
        <v>61694</v>
      </c>
      <c r="D82" s="40">
        <f t="shared" si="11"/>
        <v>0</v>
      </c>
      <c r="E82" s="98">
        <v>36332</v>
      </c>
      <c r="F82" s="22">
        <v>0</v>
      </c>
      <c r="G82" s="98">
        <v>6276</v>
      </c>
      <c r="H82" s="22">
        <v>0</v>
      </c>
      <c r="I82" s="98">
        <v>8961</v>
      </c>
      <c r="J82" s="22">
        <v>0</v>
      </c>
      <c r="K82" s="98">
        <v>10125</v>
      </c>
      <c r="L82" s="22">
        <v>0</v>
      </c>
      <c r="M82" s="27"/>
      <c r="N82" s="27"/>
    </row>
    <row r="83" spans="1:14" s="25" customFormat="1" ht="15" customHeight="1" x14ac:dyDescent="0.25">
      <c r="A83" s="22" t="s">
        <v>15</v>
      </c>
      <c r="B83" s="40">
        <f>(C83+D83+C147+D147+C212+D212)</f>
        <v>716782</v>
      </c>
      <c r="C83" s="40">
        <f t="shared" si="11"/>
        <v>133864</v>
      </c>
      <c r="D83" s="40">
        <f t="shared" si="11"/>
        <v>401</v>
      </c>
      <c r="E83" s="98">
        <v>108526</v>
      </c>
      <c r="F83" s="22">
        <v>401</v>
      </c>
      <c r="G83" s="98">
        <v>4812</v>
      </c>
      <c r="H83" s="22">
        <v>0</v>
      </c>
      <c r="I83" s="98">
        <v>14395</v>
      </c>
      <c r="J83" s="22">
        <v>0</v>
      </c>
      <c r="K83" s="98">
        <v>6131</v>
      </c>
      <c r="L83" s="22">
        <v>0</v>
      </c>
      <c r="M83" s="27"/>
      <c r="N83" s="27"/>
    </row>
    <row r="84" spans="1:14" s="25" customFormat="1" ht="15" customHeight="1" x14ac:dyDescent="0.25">
      <c r="A84" s="22" t="s">
        <v>16</v>
      </c>
      <c r="B84" s="40">
        <f>(C84+D84+C148+D148+C213+D213)</f>
        <v>416477</v>
      </c>
      <c r="C84" s="40">
        <f t="shared" si="11"/>
        <v>100111</v>
      </c>
      <c r="D84" s="40">
        <f t="shared" si="11"/>
        <v>2556</v>
      </c>
      <c r="E84" s="98">
        <v>58036</v>
      </c>
      <c r="F84" s="98">
        <v>2556</v>
      </c>
      <c r="G84" s="98">
        <v>7917</v>
      </c>
      <c r="H84" s="22">
        <v>0</v>
      </c>
      <c r="I84" s="98">
        <v>21762</v>
      </c>
      <c r="J84" s="22">
        <v>0</v>
      </c>
      <c r="K84" s="98">
        <v>12396</v>
      </c>
      <c r="L84" s="22">
        <v>0</v>
      </c>
      <c r="M84" s="27"/>
      <c r="N84" s="27"/>
    </row>
    <row r="85" spans="1:14" s="25" customFormat="1" ht="15" customHeight="1" x14ac:dyDescent="0.25">
      <c r="A85" s="22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27"/>
      <c r="N85" s="27"/>
    </row>
    <row r="86" spans="1:14" s="39" customFormat="1" ht="15" customHeight="1" x14ac:dyDescent="0.25">
      <c r="A86" s="21" t="s">
        <v>17</v>
      </c>
      <c r="B86" s="104">
        <f t="shared" ref="B86:L86" si="12">SUM(B87:B117)</f>
        <v>6121034</v>
      </c>
      <c r="C86" s="104">
        <f t="shared" si="12"/>
        <v>1289601</v>
      </c>
      <c r="D86" s="104">
        <f t="shared" si="12"/>
        <v>49025</v>
      </c>
      <c r="E86" s="37">
        <f t="shared" si="12"/>
        <v>761559</v>
      </c>
      <c r="F86" s="37">
        <f t="shared" si="12"/>
        <v>29700</v>
      </c>
      <c r="G86" s="37">
        <f t="shared" si="12"/>
        <v>99543</v>
      </c>
      <c r="H86" s="37">
        <f t="shared" si="12"/>
        <v>2418</v>
      </c>
      <c r="I86" s="37">
        <f t="shared" si="12"/>
        <v>263490</v>
      </c>
      <c r="J86" s="37">
        <f t="shared" si="12"/>
        <v>1451</v>
      </c>
      <c r="K86" s="37">
        <f t="shared" si="12"/>
        <v>165009</v>
      </c>
      <c r="L86" s="37">
        <f t="shared" si="12"/>
        <v>15456</v>
      </c>
      <c r="M86" s="38"/>
      <c r="N86" s="38"/>
    </row>
    <row r="87" spans="1:14" s="25" customFormat="1" ht="15" customHeight="1" x14ac:dyDescent="0.25">
      <c r="A87" s="22" t="s">
        <v>18</v>
      </c>
      <c r="B87" s="40">
        <f t="shared" ref="B87:B117" si="13">(C87+D87+C151+D151+C216+D216)</f>
        <v>145030</v>
      </c>
      <c r="C87" s="40">
        <f t="shared" ref="C87:C117" si="14">(E87+G87+I87+K87)</f>
        <v>16981</v>
      </c>
      <c r="D87" s="40">
        <f t="shared" ref="D87:D117" si="15">(F87+H87+J87+L87)</f>
        <v>428</v>
      </c>
      <c r="E87" s="98">
        <v>14077</v>
      </c>
      <c r="F87" s="22">
        <v>255</v>
      </c>
      <c r="G87" s="22">
        <v>504</v>
      </c>
      <c r="H87" s="22">
        <v>0</v>
      </c>
      <c r="I87" s="98">
        <v>2133</v>
      </c>
      <c r="J87" s="22">
        <v>0</v>
      </c>
      <c r="K87" s="22">
        <v>267</v>
      </c>
      <c r="L87" s="22">
        <v>173</v>
      </c>
      <c r="M87" s="27"/>
      <c r="N87" s="27"/>
    </row>
    <row r="88" spans="1:14" s="25" customFormat="1" ht="15" customHeight="1" x14ac:dyDescent="0.25">
      <c r="A88" s="22" t="s">
        <v>19</v>
      </c>
      <c r="B88" s="40">
        <f t="shared" si="13"/>
        <v>62421</v>
      </c>
      <c r="C88" s="40">
        <f t="shared" si="14"/>
        <v>15453</v>
      </c>
      <c r="D88" s="40">
        <f t="shared" si="15"/>
        <v>0</v>
      </c>
      <c r="E88" s="98">
        <v>9533</v>
      </c>
      <c r="F88" s="22">
        <v>0</v>
      </c>
      <c r="G88" s="22">
        <v>304</v>
      </c>
      <c r="H88" s="22">
        <v>0</v>
      </c>
      <c r="I88" s="98">
        <v>3302</v>
      </c>
      <c r="J88" s="22">
        <v>0</v>
      </c>
      <c r="K88" s="98">
        <v>2314</v>
      </c>
      <c r="L88" s="22">
        <v>0</v>
      </c>
      <c r="M88" s="27"/>
      <c r="N88" s="27"/>
    </row>
    <row r="89" spans="1:14" s="25" customFormat="1" ht="15" customHeight="1" x14ac:dyDescent="0.25">
      <c r="A89" s="22" t="s">
        <v>20</v>
      </c>
      <c r="B89" s="40">
        <f t="shared" si="13"/>
        <v>100315</v>
      </c>
      <c r="C89" s="40">
        <f t="shared" si="14"/>
        <v>13488</v>
      </c>
      <c r="D89" s="40">
        <f t="shared" si="15"/>
        <v>0</v>
      </c>
      <c r="E89" s="98">
        <v>7552</v>
      </c>
      <c r="F89" s="22">
        <v>0</v>
      </c>
      <c r="G89" s="98">
        <v>1593</v>
      </c>
      <c r="H89" s="22">
        <v>0</v>
      </c>
      <c r="I89" s="98">
        <v>3795</v>
      </c>
      <c r="J89" s="22">
        <v>0</v>
      </c>
      <c r="K89" s="22">
        <v>548</v>
      </c>
      <c r="L89" s="22">
        <v>0</v>
      </c>
      <c r="M89" s="27"/>
      <c r="N89" s="27"/>
    </row>
    <row r="90" spans="1:14" s="25" customFormat="1" ht="15" customHeight="1" x14ac:dyDescent="0.25">
      <c r="A90" s="22" t="s">
        <v>21</v>
      </c>
      <c r="B90" s="40">
        <f t="shared" si="13"/>
        <v>62195</v>
      </c>
      <c r="C90" s="40">
        <f t="shared" si="14"/>
        <v>19258</v>
      </c>
      <c r="D90" s="40">
        <f t="shared" si="15"/>
        <v>30</v>
      </c>
      <c r="E90" s="98">
        <v>9037</v>
      </c>
      <c r="F90" s="22">
        <v>30</v>
      </c>
      <c r="G90" s="98">
        <v>1669</v>
      </c>
      <c r="H90" s="22">
        <v>0</v>
      </c>
      <c r="I90" s="98">
        <v>5842</v>
      </c>
      <c r="J90" s="22">
        <v>0</v>
      </c>
      <c r="K90" s="98">
        <v>2710</v>
      </c>
      <c r="L90" s="22">
        <v>0</v>
      </c>
      <c r="M90" s="27"/>
      <c r="N90" s="27"/>
    </row>
    <row r="91" spans="1:14" s="25" customFormat="1" ht="15" customHeight="1" x14ac:dyDescent="0.25">
      <c r="A91" s="22" t="s">
        <v>22</v>
      </c>
      <c r="B91" s="40">
        <f t="shared" si="13"/>
        <v>120181</v>
      </c>
      <c r="C91" s="40">
        <f t="shared" si="14"/>
        <v>32771</v>
      </c>
      <c r="D91" s="40">
        <f t="shared" si="15"/>
        <v>751</v>
      </c>
      <c r="E91" s="98">
        <v>13426</v>
      </c>
      <c r="F91" s="22">
        <v>75</v>
      </c>
      <c r="G91" s="98">
        <v>4188</v>
      </c>
      <c r="H91" s="22">
        <v>23</v>
      </c>
      <c r="I91" s="98">
        <v>9573</v>
      </c>
      <c r="J91" s="22">
        <v>0</v>
      </c>
      <c r="K91" s="98">
        <v>5584</v>
      </c>
      <c r="L91" s="22">
        <v>653</v>
      </c>
      <c r="M91" s="27"/>
      <c r="N91" s="27"/>
    </row>
    <row r="92" spans="1:14" s="25" customFormat="1" ht="15" customHeight="1" x14ac:dyDescent="0.25">
      <c r="A92" s="22" t="s">
        <v>23</v>
      </c>
      <c r="B92" s="40">
        <f t="shared" si="13"/>
        <v>59014</v>
      </c>
      <c r="C92" s="40">
        <f t="shared" si="14"/>
        <v>5232</v>
      </c>
      <c r="D92" s="40">
        <f t="shared" si="15"/>
        <v>0</v>
      </c>
      <c r="E92" s="98">
        <v>3376</v>
      </c>
      <c r="F92" s="22">
        <v>0</v>
      </c>
      <c r="G92" s="22">
        <v>419</v>
      </c>
      <c r="H92" s="22">
        <v>0</v>
      </c>
      <c r="I92" s="22">
        <v>825</v>
      </c>
      <c r="J92" s="22">
        <v>0</v>
      </c>
      <c r="K92" s="22">
        <v>612</v>
      </c>
      <c r="L92" s="22">
        <v>0</v>
      </c>
      <c r="M92" s="27"/>
      <c r="N92" s="27"/>
    </row>
    <row r="93" spans="1:14" s="25" customFormat="1" ht="15" customHeight="1" x14ac:dyDescent="0.25">
      <c r="A93" s="22" t="s">
        <v>24</v>
      </c>
      <c r="B93" s="40">
        <f t="shared" si="13"/>
        <v>103349</v>
      </c>
      <c r="C93" s="40">
        <f t="shared" si="14"/>
        <v>34617</v>
      </c>
      <c r="D93" s="40">
        <f t="shared" si="15"/>
        <v>254</v>
      </c>
      <c r="E93" s="98">
        <v>12140</v>
      </c>
      <c r="F93" s="22">
        <v>103</v>
      </c>
      <c r="G93" s="98">
        <v>2834</v>
      </c>
      <c r="H93" s="22">
        <v>0</v>
      </c>
      <c r="I93" s="98">
        <v>12901</v>
      </c>
      <c r="J93" s="22">
        <v>8</v>
      </c>
      <c r="K93" s="98">
        <v>6742</v>
      </c>
      <c r="L93" s="22">
        <v>143</v>
      </c>
      <c r="M93" s="27"/>
      <c r="N93" s="27"/>
    </row>
    <row r="94" spans="1:14" s="25" customFormat="1" ht="15" customHeight="1" x14ac:dyDescent="0.25">
      <c r="A94" s="22" t="s">
        <v>25</v>
      </c>
      <c r="B94" s="40">
        <f t="shared" si="13"/>
        <v>110891</v>
      </c>
      <c r="C94" s="40">
        <f t="shared" si="14"/>
        <v>25735</v>
      </c>
      <c r="D94" s="40">
        <f t="shared" si="15"/>
        <v>0</v>
      </c>
      <c r="E94" s="98">
        <v>20401</v>
      </c>
      <c r="F94" s="22">
        <v>0</v>
      </c>
      <c r="G94" s="22">
        <v>937</v>
      </c>
      <c r="H94" s="22">
        <v>0</v>
      </c>
      <c r="I94" s="98">
        <v>4324</v>
      </c>
      <c r="J94" s="22">
        <v>0</v>
      </c>
      <c r="K94" s="22">
        <v>73</v>
      </c>
      <c r="L94" s="22">
        <v>0</v>
      </c>
      <c r="M94" s="27"/>
      <c r="N94" s="27"/>
    </row>
    <row r="95" spans="1:14" s="25" customFormat="1" ht="15" customHeight="1" x14ac:dyDescent="0.25">
      <c r="A95" s="22" t="s">
        <v>26</v>
      </c>
      <c r="B95" s="40">
        <f t="shared" si="13"/>
        <v>199309</v>
      </c>
      <c r="C95" s="40">
        <f t="shared" si="14"/>
        <v>5910</v>
      </c>
      <c r="D95" s="40">
        <f t="shared" si="15"/>
        <v>12504</v>
      </c>
      <c r="E95" s="98">
        <v>3764</v>
      </c>
      <c r="F95" s="98">
        <v>12270</v>
      </c>
      <c r="G95" s="22">
        <v>492</v>
      </c>
      <c r="H95" s="22">
        <v>0</v>
      </c>
      <c r="I95" s="98">
        <v>1593</v>
      </c>
      <c r="J95" s="22">
        <v>0</v>
      </c>
      <c r="K95" s="22">
        <v>61</v>
      </c>
      <c r="L95" s="22">
        <v>234</v>
      </c>
      <c r="M95" s="27"/>
      <c r="N95" s="27"/>
    </row>
    <row r="96" spans="1:14" s="25" customFormat="1" ht="15" customHeight="1" x14ac:dyDescent="0.25">
      <c r="A96" s="22" t="s">
        <v>27</v>
      </c>
      <c r="B96" s="40">
        <f t="shared" si="13"/>
        <v>243204</v>
      </c>
      <c r="C96" s="40">
        <f t="shared" si="14"/>
        <v>41082</v>
      </c>
      <c r="D96" s="40">
        <f t="shared" si="15"/>
        <v>677</v>
      </c>
      <c r="E96" s="98">
        <v>26608</v>
      </c>
      <c r="F96" s="22">
        <v>396</v>
      </c>
      <c r="G96" s="98">
        <v>2562</v>
      </c>
      <c r="H96" s="22">
        <v>104</v>
      </c>
      <c r="I96" s="98">
        <v>8586</v>
      </c>
      <c r="J96" s="22">
        <v>39</v>
      </c>
      <c r="K96" s="98">
        <v>3326</v>
      </c>
      <c r="L96" s="22">
        <v>138</v>
      </c>
      <c r="M96" s="27"/>
      <c r="N96" s="27"/>
    </row>
    <row r="97" spans="1:14" s="25" customFormat="1" ht="15" customHeight="1" x14ac:dyDescent="0.25">
      <c r="A97" s="22" t="s">
        <v>28</v>
      </c>
      <c r="B97" s="40">
        <f t="shared" si="13"/>
        <v>496320</v>
      </c>
      <c r="C97" s="40">
        <f t="shared" si="14"/>
        <v>88910</v>
      </c>
      <c r="D97" s="40">
        <f t="shared" si="15"/>
        <v>12</v>
      </c>
      <c r="E97" s="98">
        <v>58557</v>
      </c>
      <c r="F97" s="22">
        <v>4</v>
      </c>
      <c r="G97" s="98">
        <v>5445</v>
      </c>
      <c r="H97" s="22">
        <v>2</v>
      </c>
      <c r="I97" s="98">
        <v>14610</v>
      </c>
      <c r="J97" s="22">
        <v>5</v>
      </c>
      <c r="K97" s="98">
        <v>10298</v>
      </c>
      <c r="L97" s="22">
        <v>1</v>
      </c>
      <c r="M97" s="27"/>
      <c r="N97" s="27"/>
    </row>
    <row r="98" spans="1:14" s="25" customFormat="1" ht="15" customHeight="1" x14ac:dyDescent="0.25">
      <c r="A98" s="22" t="s">
        <v>29</v>
      </c>
      <c r="B98" s="40">
        <f t="shared" si="13"/>
        <v>156303</v>
      </c>
      <c r="C98" s="40">
        <f t="shared" si="14"/>
        <v>28548</v>
      </c>
      <c r="D98" s="40">
        <f t="shared" si="15"/>
        <v>0</v>
      </c>
      <c r="E98" s="98">
        <v>14211</v>
      </c>
      <c r="F98" s="22">
        <v>0</v>
      </c>
      <c r="G98" s="22">
        <v>741</v>
      </c>
      <c r="H98" s="22">
        <v>0</v>
      </c>
      <c r="I98" s="98">
        <v>8077</v>
      </c>
      <c r="J98" s="22">
        <v>0</v>
      </c>
      <c r="K98" s="98">
        <v>5519</v>
      </c>
      <c r="L98" s="22">
        <v>0</v>
      </c>
      <c r="M98" s="27"/>
      <c r="N98" s="27"/>
    </row>
    <row r="99" spans="1:14" s="25" customFormat="1" ht="15" customHeight="1" x14ac:dyDescent="0.25">
      <c r="A99" s="22" t="s">
        <v>30</v>
      </c>
      <c r="B99" s="40">
        <f t="shared" si="13"/>
        <v>231131</v>
      </c>
      <c r="C99" s="40">
        <f t="shared" si="14"/>
        <v>56877</v>
      </c>
      <c r="D99" s="40">
        <f t="shared" si="15"/>
        <v>967</v>
      </c>
      <c r="E99" s="98">
        <v>31799</v>
      </c>
      <c r="F99" s="22">
        <v>813</v>
      </c>
      <c r="G99" s="98">
        <v>3700</v>
      </c>
      <c r="H99" s="22">
        <v>0</v>
      </c>
      <c r="I99" s="98">
        <v>12173</v>
      </c>
      <c r="J99" s="22">
        <v>50</v>
      </c>
      <c r="K99" s="98">
        <v>9205</v>
      </c>
      <c r="L99" s="22">
        <v>104</v>
      </c>
      <c r="M99" s="27"/>
      <c r="N99" s="27"/>
    </row>
    <row r="100" spans="1:14" s="25" customFormat="1" ht="15" customHeight="1" x14ac:dyDescent="0.25">
      <c r="A100" s="22" t="s">
        <v>31</v>
      </c>
      <c r="B100" s="40">
        <f t="shared" si="13"/>
        <v>268323</v>
      </c>
      <c r="C100" s="40">
        <f t="shared" si="14"/>
        <v>60897</v>
      </c>
      <c r="D100" s="40">
        <f t="shared" si="15"/>
        <v>819</v>
      </c>
      <c r="E100" s="98">
        <v>42671</v>
      </c>
      <c r="F100" s="22">
        <v>388</v>
      </c>
      <c r="G100" s="98">
        <v>4485</v>
      </c>
      <c r="H100" s="22">
        <v>289</v>
      </c>
      <c r="I100" s="98">
        <v>7694</v>
      </c>
      <c r="J100" s="22">
        <v>57</v>
      </c>
      <c r="K100" s="98">
        <v>6047</v>
      </c>
      <c r="L100" s="22">
        <v>85</v>
      </c>
      <c r="M100" s="27"/>
      <c r="N100" s="27"/>
    </row>
    <row r="101" spans="1:14" s="25" customFormat="1" ht="15" customHeight="1" x14ac:dyDescent="0.25">
      <c r="A101" s="22" t="s">
        <v>32</v>
      </c>
      <c r="B101" s="40">
        <f t="shared" si="13"/>
        <v>459166</v>
      </c>
      <c r="C101" s="40">
        <f t="shared" si="14"/>
        <v>84541</v>
      </c>
      <c r="D101" s="40">
        <f t="shared" si="15"/>
        <v>9947</v>
      </c>
      <c r="E101" s="98">
        <v>52324</v>
      </c>
      <c r="F101" s="98">
        <v>3685</v>
      </c>
      <c r="G101" s="98">
        <v>5633</v>
      </c>
      <c r="H101" s="22">
        <v>936</v>
      </c>
      <c r="I101" s="98">
        <v>15936</v>
      </c>
      <c r="J101" s="22">
        <v>847</v>
      </c>
      <c r="K101" s="98">
        <v>10648</v>
      </c>
      <c r="L101" s="98">
        <v>4479</v>
      </c>
      <c r="M101" s="27"/>
      <c r="N101" s="27"/>
    </row>
    <row r="102" spans="1:14" s="25" customFormat="1" ht="15" customHeight="1" x14ac:dyDescent="0.25">
      <c r="A102" s="22" t="s">
        <v>33</v>
      </c>
      <c r="B102" s="40">
        <f t="shared" si="13"/>
        <v>158644</v>
      </c>
      <c r="C102" s="40">
        <f t="shared" si="14"/>
        <v>34961</v>
      </c>
      <c r="D102" s="40">
        <f t="shared" si="15"/>
        <v>230</v>
      </c>
      <c r="E102" s="98">
        <v>23412</v>
      </c>
      <c r="F102" s="22">
        <v>230</v>
      </c>
      <c r="G102" s="98">
        <v>2501</v>
      </c>
      <c r="H102" s="22">
        <v>0</v>
      </c>
      <c r="I102" s="98">
        <v>5578</v>
      </c>
      <c r="J102" s="22">
        <v>0</v>
      </c>
      <c r="K102" s="98">
        <v>3470</v>
      </c>
      <c r="L102" s="22">
        <v>0</v>
      </c>
      <c r="M102" s="27"/>
      <c r="N102" s="27"/>
    </row>
    <row r="103" spans="1:14" s="25" customFormat="1" ht="15" customHeight="1" x14ac:dyDescent="0.25">
      <c r="A103" s="22" t="s">
        <v>34</v>
      </c>
      <c r="B103" s="40">
        <f t="shared" si="13"/>
        <v>135952</v>
      </c>
      <c r="C103" s="40">
        <f t="shared" si="14"/>
        <v>36659</v>
      </c>
      <c r="D103" s="40">
        <f t="shared" si="15"/>
        <v>60</v>
      </c>
      <c r="E103" s="98">
        <v>18568</v>
      </c>
      <c r="F103" s="22">
        <v>0</v>
      </c>
      <c r="G103" s="98">
        <v>7208</v>
      </c>
      <c r="H103" s="22">
        <v>0</v>
      </c>
      <c r="I103" s="98">
        <v>2728</v>
      </c>
      <c r="J103" s="22">
        <v>0</v>
      </c>
      <c r="K103" s="98">
        <v>8155</v>
      </c>
      <c r="L103" s="22">
        <v>60</v>
      </c>
      <c r="M103" s="27"/>
      <c r="N103" s="27"/>
    </row>
    <row r="104" spans="1:14" s="25" customFormat="1" ht="15" customHeight="1" x14ac:dyDescent="0.25">
      <c r="A104" s="22" t="s">
        <v>35</v>
      </c>
      <c r="B104" s="40">
        <f t="shared" si="13"/>
        <v>257710</v>
      </c>
      <c r="C104" s="40">
        <f t="shared" si="14"/>
        <v>55264</v>
      </c>
      <c r="D104" s="40">
        <f t="shared" si="15"/>
        <v>5853</v>
      </c>
      <c r="E104" s="98">
        <v>33312</v>
      </c>
      <c r="F104" s="98">
        <v>2759</v>
      </c>
      <c r="G104" s="98">
        <v>3749</v>
      </c>
      <c r="H104" s="22">
        <v>68</v>
      </c>
      <c r="I104" s="98">
        <v>7890</v>
      </c>
      <c r="J104" s="22">
        <v>0</v>
      </c>
      <c r="K104" s="98">
        <v>10313</v>
      </c>
      <c r="L104" s="98">
        <v>3026</v>
      </c>
      <c r="M104" s="27"/>
      <c r="N104" s="27"/>
    </row>
    <row r="105" spans="1:14" s="25" customFormat="1" ht="15" customHeight="1" x14ac:dyDescent="0.25">
      <c r="A105" s="22" t="s">
        <v>36</v>
      </c>
      <c r="B105" s="40">
        <f t="shared" si="13"/>
        <v>180035</v>
      </c>
      <c r="C105" s="40">
        <f t="shared" si="14"/>
        <v>48186</v>
      </c>
      <c r="D105" s="40">
        <f t="shared" si="15"/>
        <v>1635</v>
      </c>
      <c r="E105" s="98">
        <v>27986</v>
      </c>
      <c r="F105" s="22">
        <v>652</v>
      </c>
      <c r="G105" s="98">
        <v>3826</v>
      </c>
      <c r="H105" s="22">
        <v>249</v>
      </c>
      <c r="I105" s="98">
        <v>9616</v>
      </c>
      <c r="J105" s="22">
        <v>240</v>
      </c>
      <c r="K105" s="98">
        <v>6758</v>
      </c>
      <c r="L105" s="22">
        <v>494</v>
      </c>
      <c r="M105" s="27"/>
      <c r="N105" s="27"/>
    </row>
    <row r="106" spans="1:14" s="25" customFormat="1" ht="15" customHeight="1" x14ac:dyDescent="0.25">
      <c r="A106" s="22" t="s">
        <v>37</v>
      </c>
      <c r="B106" s="40">
        <f t="shared" si="13"/>
        <v>304421</v>
      </c>
      <c r="C106" s="40">
        <f t="shared" si="14"/>
        <v>33282</v>
      </c>
      <c r="D106" s="40">
        <f t="shared" si="15"/>
        <v>6403</v>
      </c>
      <c r="E106" s="98">
        <v>22538</v>
      </c>
      <c r="F106" s="98">
        <v>3946</v>
      </c>
      <c r="G106" s="98">
        <v>1181</v>
      </c>
      <c r="H106" s="22">
        <v>631</v>
      </c>
      <c r="I106" s="98">
        <v>7621</v>
      </c>
      <c r="J106" s="22">
        <v>0</v>
      </c>
      <c r="K106" s="98">
        <v>1942</v>
      </c>
      <c r="L106" s="98">
        <v>1826</v>
      </c>
      <c r="M106" s="27"/>
      <c r="N106" s="27"/>
    </row>
    <row r="107" spans="1:14" s="25" customFormat="1" ht="15" customHeight="1" x14ac:dyDescent="0.25">
      <c r="A107" s="22" t="s">
        <v>38</v>
      </c>
      <c r="B107" s="40">
        <f t="shared" si="13"/>
        <v>78567</v>
      </c>
      <c r="C107" s="40">
        <f t="shared" si="14"/>
        <v>21042</v>
      </c>
      <c r="D107" s="40">
        <f t="shared" si="15"/>
        <v>0</v>
      </c>
      <c r="E107" s="98">
        <v>15260</v>
      </c>
      <c r="F107" s="22">
        <v>0</v>
      </c>
      <c r="G107" s="22">
        <v>664</v>
      </c>
      <c r="H107" s="22">
        <v>0</v>
      </c>
      <c r="I107" s="98">
        <v>4098</v>
      </c>
      <c r="J107" s="22">
        <v>0</v>
      </c>
      <c r="K107" s="98">
        <v>1020</v>
      </c>
      <c r="L107" s="22">
        <v>0</v>
      </c>
      <c r="M107" s="27"/>
      <c r="N107" s="27"/>
    </row>
    <row r="108" spans="1:14" s="25" customFormat="1" ht="15" customHeight="1" x14ac:dyDescent="0.25">
      <c r="A108" s="22" t="s">
        <v>39</v>
      </c>
      <c r="B108" s="40">
        <f t="shared" si="13"/>
        <v>89532</v>
      </c>
      <c r="C108" s="40">
        <f t="shared" si="14"/>
        <v>30215</v>
      </c>
      <c r="D108" s="40">
        <f t="shared" si="15"/>
        <v>1770</v>
      </c>
      <c r="E108" s="98">
        <v>10512</v>
      </c>
      <c r="F108" s="22">
        <v>447</v>
      </c>
      <c r="G108" s="98">
        <v>5652</v>
      </c>
      <c r="H108" s="22">
        <v>0</v>
      </c>
      <c r="I108" s="98">
        <v>7220</v>
      </c>
      <c r="J108" s="22">
        <v>0</v>
      </c>
      <c r="K108" s="98">
        <v>6831</v>
      </c>
      <c r="L108" s="98">
        <v>1323</v>
      </c>
      <c r="M108" s="27"/>
      <c r="N108" s="27"/>
    </row>
    <row r="109" spans="1:14" s="25" customFormat="1" ht="15" customHeight="1" x14ac:dyDescent="0.25">
      <c r="A109" s="22" t="s">
        <v>40</v>
      </c>
      <c r="B109" s="40">
        <f t="shared" si="13"/>
        <v>260636</v>
      </c>
      <c r="C109" s="40">
        <f t="shared" si="14"/>
        <v>21786</v>
      </c>
      <c r="D109" s="40">
        <f t="shared" si="15"/>
        <v>1522</v>
      </c>
      <c r="E109" s="98">
        <v>12868</v>
      </c>
      <c r="F109" s="22">
        <v>7</v>
      </c>
      <c r="G109" s="22">
        <v>914</v>
      </c>
      <c r="H109" s="22">
        <v>15</v>
      </c>
      <c r="I109" s="98">
        <v>5371</v>
      </c>
      <c r="J109" s="22">
        <v>0</v>
      </c>
      <c r="K109" s="98">
        <v>2633</v>
      </c>
      <c r="L109" s="98">
        <v>1500</v>
      </c>
      <c r="M109" s="27"/>
      <c r="N109" s="27"/>
    </row>
    <row r="110" spans="1:14" s="25" customFormat="1" ht="15" customHeight="1" x14ac:dyDescent="0.25">
      <c r="A110" s="22" t="s">
        <v>41</v>
      </c>
      <c r="B110" s="40">
        <f t="shared" si="13"/>
        <v>267203</v>
      </c>
      <c r="C110" s="40">
        <f t="shared" si="14"/>
        <v>74346</v>
      </c>
      <c r="D110" s="40">
        <f t="shared" si="15"/>
        <v>1630</v>
      </c>
      <c r="E110" s="98">
        <v>45453</v>
      </c>
      <c r="F110" s="98">
        <v>1120</v>
      </c>
      <c r="G110" s="98">
        <v>2804</v>
      </c>
      <c r="H110" s="22">
        <v>3</v>
      </c>
      <c r="I110" s="98">
        <v>15315</v>
      </c>
      <c r="J110" s="22">
        <v>46</v>
      </c>
      <c r="K110" s="98">
        <v>10774</v>
      </c>
      <c r="L110" s="22">
        <v>461</v>
      </c>
      <c r="M110" s="27"/>
      <c r="N110" s="27"/>
    </row>
    <row r="111" spans="1:14" s="25" customFormat="1" ht="15" customHeight="1" x14ac:dyDescent="0.25">
      <c r="A111" s="22" t="s">
        <v>42</v>
      </c>
      <c r="B111" s="40">
        <f t="shared" si="13"/>
        <v>136379</v>
      </c>
      <c r="C111" s="40">
        <f t="shared" si="14"/>
        <v>16959</v>
      </c>
      <c r="D111" s="40">
        <f t="shared" si="15"/>
        <v>854</v>
      </c>
      <c r="E111" s="98">
        <v>10454</v>
      </c>
      <c r="F111" s="22">
        <v>329</v>
      </c>
      <c r="G111" s="22">
        <v>708</v>
      </c>
      <c r="H111" s="22">
        <v>0</v>
      </c>
      <c r="I111" s="98">
        <v>3306</v>
      </c>
      <c r="J111" s="22">
        <v>0</v>
      </c>
      <c r="K111" s="98">
        <v>2491</v>
      </c>
      <c r="L111" s="22">
        <v>525</v>
      </c>
      <c r="M111" s="27"/>
      <c r="N111" s="27"/>
    </row>
    <row r="112" spans="1:14" s="25" customFormat="1" ht="15" customHeight="1" x14ac:dyDescent="0.25">
      <c r="A112" s="22" t="s">
        <v>43</v>
      </c>
      <c r="B112" s="40">
        <f t="shared" si="13"/>
        <v>89710</v>
      </c>
      <c r="C112" s="40">
        <f t="shared" si="14"/>
        <v>18759</v>
      </c>
      <c r="D112" s="40">
        <f t="shared" si="15"/>
        <v>5</v>
      </c>
      <c r="E112" s="98">
        <v>10920</v>
      </c>
      <c r="F112" s="22">
        <v>0</v>
      </c>
      <c r="G112" s="98">
        <v>1285</v>
      </c>
      <c r="H112" s="22">
        <v>0</v>
      </c>
      <c r="I112" s="98">
        <v>4309</v>
      </c>
      <c r="J112" s="22">
        <v>0</v>
      </c>
      <c r="K112" s="98">
        <v>2245</v>
      </c>
      <c r="L112" s="22">
        <v>5</v>
      </c>
      <c r="M112" s="27"/>
      <c r="N112" s="27"/>
    </row>
    <row r="113" spans="1:14" s="25" customFormat="1" ht="15" customHeight="1" x14ac:dyDescent="0.25">
      <c r="A113" s="22" t="s">
        <v>44</v>
      </c>
      <c r="B113" s="40">
        <f t="shared" si="13"/>
        <v>156199</v>
      </c>
      <c r="C113" s="40">
        <f t="shared" si="14"/>
        <v>39940</v>
      </c>
      <c r="D113" s="40">
        <f t="shared" si="15"/>
        <v>511</v>
      </c>
      <c r="E113" s="98">
        <v>17090</v>
      </c>
      <c r="F113" s="22">
        <v>348</v>
      </c>
      <c r="G113" s="98">
        <v>4616</v>
      </c>
      <c r="H113" s="22">
        <v>0</v>
      </c>
      <c r="I113" s="98">
        <v>10470</v>
      </c>
      <c r="J113" s="22">
        <v>0</v>
      </c>
      <c r="K113" s="98">
        <v>7764</v>
      </c>
      <c r="L113" s="22">
        <v>163</v>
      </c>
      <c r="M113" s="27"/>
      <c r="N113" s="27"/>
    </row>
    <row r="114" spans="1:14" s="25" customFormat="1" ht="15" customHeight="1" x14ac:dyDescent="0.25">
      <c r="A114" s="22" t="s">
        <v>45</v>
      </c>
      <c r="B114" s="40">
        <f t="shared" si="13"/>
        <v>168649</v>
      </c>
      <c r="C114" s="40">
        <f t="shared" si="14"/>
        <v>53584</v>
      </c>
      <c r="D114" s="40">
        <f t="shared" si="15"/>
        <v>0</v>
      </c>
      <c r="E114" s="98">
        <v>32903</v>
      </c>
      <c r="F114" s="22">
        <v>0</v>
      </c>
      <c r="G114" s="98">
        <v>5954</v>
      </c>
      <c r="H114" s="22">
        <v>0</v>
      </c>
      <c r="I114" s="98">
        <v>10767</v>
      </c>
      <c r="J114" s="22">
        <v>0</v>
      </c>
      <c r="K114" s="98">
        <v>3960</v>
      </c>
      <c r="L114" s="22">
        <v>0</v>
      </c>
      <c r="M114" s="27"/>
      <c r="N114" s="27"/>
    </row>
    <row r="115" spans="1:14" s="25" customFormat="1" ht="15" customHeight="1" x14ac:dyDescent="0.25">
      <c r="A115" s="22" t="s">
        <v>46</v>
      </c>
      <c r="B115" s="40">
        <f t="shared" si="13"/>
        <v>734618</v>
      </c>
      <c r="C115" s="40">
        <f t="shared" si="14"/>
        <v>190397</v>
      </c>
      <c r="D115" s="40">
        <f t="shared" si="15"/>
        <v>509</v>
      </c>
      <c r="E115" s="98">
        <v>111054</v>
      </c>
      <c r="F115" s="22">
        <v>229</v>
      </c>
      <c r="G115" s="98">
        <v>15903</v>
      </c>
      <c r="H115" s="22">
        <v>62</v>
      </c>
      <c r="I115" s="98">
        <v>36402</v>
      </c>
      <c r="J115" s="22">
        <v>155</v>
      </c>
      <c r="K115" s="98">
        <v>27038</v>
      </c>
      <c r="L115" s="22">
        <v>63</v>
      </c>
      <c r="M115" s="27"/>
      <c r="N115" s="27"/>
    </row>
    <row r="116" spans="1:14" s="25" customFormat="1" ht="15" customHeight="1" x14ac:dyDescent="0.25">
      <c r="A116" s="22" t="s">
        <v>47</v>
      </c>
      <c r="B116" s="40">
        <f t="shared" si="13"/>
        <v>134200</v>
      </c>
      <c r="C116" s="40">
        <f t="shared" si="14"/>
        <v>36106</v>
      </c>
      <c r="D116" s="40">
        <f t="shared" si="15"/>
        <v>293</v>
      </c>
      <c r="E116" s="98">
        <v>18572</v>
      </c>
      <c r="F116" s="22">
        <v>293</v>
      </c>
      <c r="G116" s="98">
        <v>3346</v>
      </c>
      <c r="H116" s="22">
        <v>0</v>
      </c>
      <c r="I116" s="98">
        <v>8960</v>
      </c>
      <c r="J116" s="22">
        <v>0</v>
      </c>
      <c r="K116" s="98">
        <v>5228</v>
      </c>
      <c r="L116" s="22">
        <v>0</v>
      </c>
      <c r="M116" s="27"/>
      <c r="N116" s="27"/>
    </row>
    <row r="117" spans="1:14" s="25" customFormat="1" ht="15" customHeight="1" x14ac:dyDescent="0.25">
      <c r="A117" s="22" t="s">
        <v>48</v>
      </c>
      <c r="B117" s="40">
        <f t="shared" si="13"/>
        <v>151427</v>
      </c>
      <c r="C117" s="40">
        <f t="shared" si="14"/>
        <v>47815</v>
      </c>
      <c r="D117" s="40">
        <f t="shared" si="15"/>
        <v>1361</v>
      </c>
      <c r="E117" s="98">
        <v>31181</v>
      </c>
      <c r="F117" s="98">
        <v>1321</v>
      </c>
      <c r="G117" s="98">
        <v>3726</v>
      </c>
      <c r="H117" s="22">
        <v>36</v>
      </c>
      <c r="I117" s="98">
        <v>12475</v>
      </c>
      <c r="J117" s="22">
        <v>4</v>
      </c>
      <c r="K117" s="22">
        <v>433</v>
      </c>
      <c r="L117" s="22">
        <v>0</v>
      </c>
      <c r="M117" s="27"/>
      <c r="N117" s="27"/>
    </row>
    <row r="118" spans="1:14" s="25" customFormat="1" ht="15" customHeight="1" x14ac:dyDescent="0.25">
      <c r="A118" s="22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27"/>
      <c r="N118" s="27"/>
    </row>
    <row r="119" spans="1:14" s="39" customFormat="1" ht="15" customHeight="1" x14ac:dyDescent="0.25">
      <c r="A119" s="21" t="s">
        <v>49</v>
      </c>
      <c r="B119" s="104">
        <f t="shared" ref="B119:L119" si="16">SUM(B120:B124)</f>
        <v>24391</v>
      </c>
      <c r="C119" s="104">
        <f t="shared" si="16"/>
        <v>9561</v>
      </c>
      <c r="D119" s="104">
        <f t="shared" si="16"/>
        <v>0</v>
      </c>
      <c r="E119" s="37">
        <f t="shared" si="16"/>
        <v>4919</v>
      </c>
      <c r="F119" s="37">
        <f t="shared" si="16"/>
        <v>0</v>
      </c>
      <c r="G119" s="37">
        <f t="shared" si="16"/>
        <v>435</v>
      </c>
      <c r="H119" s="37">
        <f t="shared" si="16"/>
        <v>0</v>
      </c>
      <c r="I119" s="37">
        <f t="shared" si="16"/>
        <v>3908</v>
      </c>
      <c r="J119" s="37">
        <f t="shared" si="16"/>
        <v>0</v>
      </c>
      <c r="K119" s="37">
        <f t="shared" si="16"/>
        <v>299</v>
      </c>
      <c r="L119" s="37">
        <f t="shared" si="16"/>
        <v>0</v>
      </c>
      <c r="M119" s="38"/>
      <c r="N119" s="38"/>
    </row>
    <row r="120" spans="1:14" s="25" customFormat="1" ht="15" customHeight="1" x14ac:dyDescent="0.25">
      <c r="A120" s="22" t="s">
        <v>50</v>
      </c>
      <c r="B120" s="41">
        <f>(C120+D120+C184+D184+C249+D249)</f>
        <v>0</v>
      </c>
      <c r="C120" s="40">
        <f>(E120+G120+I120+K120)</f>
        <v>0</v>
      </c>
      <c r="D120" s="40">
        <f>(F120+H120+J120+L120)</f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7"/>
      <c r="N120" s="27"/>
    </row>
    <row r="121" spans="1:14" s="25" customFormat="1" ht="15" customHeight="1" x14ac:dyDescent="0.25">
      <c r="A121" s="22" t="s">
        <v>51</v>
      </c>
      <c r="B121" s="40">
        <f>(C121+D121+C185+D185+C250+D250)</f>
        <v>0</v>
      </c>
      <c r="C121" s="40">
        <f>(E121+G121+I121+K121)</f>
        <v>0</v>
      </c>
      <c r="D121" s="40">
        <f>(F121+H121+J121+L121)</f>
        <v>0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7"/>
      <c r="N121" s="27"/>
    </row>
    <row r="122" spans="1:14" s="25" customFormat="1" ht="15" customHeight="1" x14ac:dyDescent="0.25">
      <c r="A122" s="22" t="s">
        <v>52</v>
      </c>
      <c r="B122" s="40">
        <f>(C122+D122+C186+D186+C251+D251)</f>
        <v>0</v>
      </c>
      <c r="C122" s="40">
        <v>0</v>
      </c>
      <c r="D122" s="40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7"/>
      <c r="N122" s="27"/>
    </row>
    <row r="123" spans="1:14" s="25" customFormat="1" ht="15" customHeight="1" x14ac:dyDescent="0.25">
      <c r="A123" s="23" t="s">
        <v>53</v>
      </c>
      <c r="B123" s="40">
        <f>(C123+D123+C187+D187+C252+D252)</f>
        <v>0</v>
      </c>
      <c r="C123" s="40">
        <f>(E123+G123+I123+K123)</f>
        <v>0</v>
      </c>
      <c r="D123" s="40">
        <f>(F123+H123+J123+L123)</f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7"/>
      <c r="N123" s="27"/>
    </row>
    <row r="124" spans="1:14" s="25" customFormat="1" ht="15" customHeight="1" x14ac:dyDescent="0.25">
      <c r="A124" s="24" t="s">
        <v>54</v>
      </c>
      <c r="B124" s="42">
        <f>(C124+D124+C188+D188+C253+D253)</f>
        <v>24391</v>
      </c>
      <c r="C124" s="42">
        <f>(E124+G124+I124+K124)</f>
        <v>9561</v>
      </c>
      <c r="D124" s="42">
        <f>(F124+H124+J124+L124)</f>
        <v>0</v>
      </c>
      <c r="E124" s="103">
        <v>4919</v>
      </c>
      <c r="F124" s="24">
        <v>0</v>
      </c>
      <c r="G124" s="24">
        <v>435</v>
      </c>
      <c r="H124" s="24">
        <v>0</v>
      </c>
      <c r="I124" s="103">
        <v>3908</v>
      </c>
      <c r="J124" s="24">
        <v>0</v>
      </c>
      <c r="K124" s="24">
        <v>299</v>
      </c>
      <c r="L124" s="24">
        <v>0</v>
      </c>
      <c r="M124" s="36"/>
      <c r="N124" s="36"/>
    </row>
    <row r="125" spans="1:14" x14ac:dyDescent="0.2">
      <c r="A125" s="43" t="s">
        <v>61</v>
      </c>
      <c r="B125" s="44"/>
      <c r="C125" s="44"/>
      <c r="D125" s="16"/>
      <c r="E125" s="16"/>
      <c r="F125" s="16"/>
      <c r="G125" s="16"/>
      <c r="H125" s="16"/>
      <c r="I125" s="16"/>
      <c r="J125" s="16"/>
      <c r="K125" s="16"/>
      <c r="L125" s="16"/>
      <c r="M125" s="11"/>
      <c r="N125" s="11"/>
    </row>
    <row r="126" spans="1:14" x14ac:dyDescent="0.2">
      <c r="A126" s="45" t="s">
        <v>62</v>
      </c>
      <c r="B126" s="44"/>
      <c r="C126" s="44"/>
      <c r="D126" s="12"/>
      <c r="E126" s="12"/>
      <c r="F126" s="12"/>
      <c r="G126" s="12"/>
      <c r="H126" s="12"/>
      <c r="I126" s="12"/>
      <c r="J126" s="12"/>
      <c r="K126" s="13"/>
      <c r="L126" s="14"/>
      <c r="M126" s="8"/>
      <c r="N126" s="8"/>
    </row>
    <row r="127" spans="1:14" ht="15.75" x14ac:dyDescent="0.25">
      <c r="A127" s="45" t="s">
        <v>63</v>
      </c>
      <c r="B127" s="44"/>
      <c r="C127" s="44"/>
      <c r="D127" s="12"/>
      <c r="E127" s="37"/>
      <c r="F127" s="37"/>
      <c r="G127" s="12"/>
      <c r="H127" s="12"/>
      <c r="I127" s="12"/>
      <c r="J127" s="12"/>
      <c r="K127" s="12"/>
      <c r="L127" s="12"/>
      <c r="M127" s="8"/>
      <c r="N127" s="8"/>
    </row>
    <row r="128" spans="1:14" x14ac:dyDescent="0.2">
      <c r="A128" s="15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</row>
    <row r="129" spans="1:17" x14ac:dyDescent="0.2">
      <c r="B129" s="59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</row>
    <row r="130" spans="1:17" ht="15.75" customHeight="1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1:17" ht="15.75" customHeight="1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1:17" ht="15.75" customHeight="1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1:17" ht="15.75" customHeight="1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1:17" ht="17.25" customHeight="1" x14ac:dyDescent="0.25">
      <c r="A134" s="74" t="s">
        <v>74</v>
      </c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48"/>
      <c r="N134" s="48"/>
      <c r="O134" s="25"/>
      <c r="P134" s="25"/>
      <c r="Q134" s="25"/>
    </row>
    <row r="135" spans="1:17" ht="13.5" customHeight="1" x14ac:dyDescent="0.25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9"/>
      <c r="L135" s="29"/>
      <c r="M135" s="25"/>
      <c r="N135" s="25"/>
      <c r="O135" s="25"/>
      <c r="P135" s="25"/>
      <c r="Q135" s="25"/>
    </row>
    <row r="136" spans="1:17" ht="38.25" customHeight="1" x14ac:dyDescent="0.25">
      <c r="A136" s="73" t="s">
        <v>64</v>
      </c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64"/>
      <c r="N136" s="64"/>
      <c r="O136" s="25"/>
      <c r="P136" s="25"/>
      <c r="Q136" s="25"/>
    </row>
    <row r="137" spans="1:17" ht="13.5" customHeight="1" x14ac:dyDescent="0.25">
      <c r="A137" s="46"/>
      <c r="B137" s="61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36"/>
      <c r="N137" s="36"/>
      <c r="O137" s="25"/>
      <c r="P137" s="25"/>
      <c r="Q137" s="25"/>
    </row>
    <row r="138" spans="1:17" ht="18" customHeight="1" x14ac:dyDescent="0.25">
      <c r="A138" s="75" t="s">
        <v>5</v>
      </c>
      <c r="B138" s="76"/>
      <c r="C138" s="81" t="s">
        <v>56</v>
      </c>
      <c r="D138" s="82"/>
      <c r="E138" s="82"/>
      <c r="F138" s="82"/>
      <c r="G138" s="82"/>
      <c r="H138" s="82"/>
      <c r="I138" s="82"/>
      <c r="J138" s="82"/>
      <c r="K138" s="82"/>
      <c r="L138" s="83"/>
      <c r="M138" s="56"/>
      <c r="N138" s="56"/>
      <c r="O138" s="25"/>
      <c r="P138" s="25"/>
      <c r="Q138" s="25"/>
    </row>
    <row r="139" spans="1:17" ht="36.75" customHeight="1" x14ac:dyDescent="0.25">
      <c r="A139" s="77"/>
      <c r="B139" s="78"/>
      <c r="C139" s="84" t="s">
        <v>7</v>
      </c>
      <c r="D139" s="84"/>
      <c r="E139" s="66" t="s">
        <v>65</v>
      </c>
      <c r="F139" s="66"/>
      <c r="G139" s="66" t="s">
        <v>66</v>
      </c>
      <c r="H139" s="66"/>
      <c r="I139" s="66" t="s">
        <v>67</v>
      </c>
      <c r="J139" s="66"/>
      <c r="K139" s="65" t="s">
        <v>68</v>
      </c>
      <c r="L139" s="65"/>
      <c r="M139" s="56"/>
      <c r="N139" s="56"/>
      <c r="O139" s="25"/>
      <c r="P139" s="25"/>
      <c r="Q139" s="25"/>
    </row>
    <row r="140" spans="1:17" ht="16.5" customHeight="1" x14ac:dyDescent="0.25">
      <c r="A140" s="79"/>
      <c r="B140" s="80"/>
      <c r="C140" s="32" t="s">
        <v>0</v>
      </c>
      <c r="D140" s="32" t="s">
        <v>11</v>
      </c>
      <c r="E140" s="32" t="s">
        <v>0</v>
      </c>
      <c r="F140" s="32" t="s">
        <v>11</v>
      </c>
      <c r="G140" s="32" t="s">
        <v>0</v>
      </c>
      <c r="H140" s="32" t="s">
        <v>11</v>
      </c>
      <c r="I140" s="32" t="s">
        <v>0</v>
      </c>
      <c r="J140" s="32" t="s">
        <v>11</v>
      </c>
      <c r="K140" s="32" t="s">
        <v>0</v>
      </c>
      <c r="L140" s="32" t="s">
        <v>11</v>
      </c>
      <c r="M140" s="47"/>
      <c r="N140" s="31"/>
      <c r="O140" s="25"/>
      <c r="P140" s="25"/>
      <c r="Q140" s="25"/>
    </row>
    <row r="141" spans="1:17" ht="15" customHeight="1" x14ac:dyDescent="0.25">
      <c r="A141" s="34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49"/>
      <c r="N141" s="11"/>
    </row>
    <row r="142" spans="1:17" ht="15" customHeight="1" x14ac:dyDescent="0.25">
      <c r="A142" s="21" t="s">
        <v>10</v>
      </c>
      <c r="B142" s="40"/>
      <c r="C142" s="37">
        <f t="shared" ref="C142:L142" si="17">SUM(C144+C150+C183)</f>
        <v>2040092</v>
      </c>
      <c r="D142" s="37">
        <f t="shared" si="17"/>
        <v>77625</v>
      </c>
      <c r="E142" s="37">
        <f t="shared" si="17"/>
        <v>78354</v>
      </c>
      <c r="F142" s="37">
        <f t="shared" si="17"/>
        <v>4150</v>
      </c>
      <c r="G142" s="37">
        <f t="shared" si="17"/>
        <v>1024623</v>
      </c>
      <c r="H142" s="37">
        <f t="shared" si="17"/>
        <v>38552</v>
      </c>
      <c r="I142" s="37">
        <f t="shared" si="17"/>
        <v>885626</v>
      </c>
      <c r="J142" s="37">
        <f t="shared" si="17"/>
        <v>30623</v>
      </c>
      <c r="K142" s="37">
        <f t="shared" si="17"/>
        <v>51489</v>
      </c>
      <c r="L142" s="37">
        <f t="shared" si="17"/>
        <v>4300</v>
      </c>
      <c r="M142" s="50"/>
      <c r="N142" s="8"/>
    </row>
    <row r="143" spans="1:17" ht="15" customHeight="1" x14ac:dyDescent="0.25">
      <c r="A143" s="22"/>
      <c r="B143" s="40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50"/>
      <c r="N143" s="8"/>
    </row>
    <row r="144" spans="1:17" ht="15" customHeight="1" x14ac:dyDescent="0.25">
      <c r="A144" s="21" t="s">
        <v>12</v>
      </c>
      <c r="B144" s="40"/>
      <c r="C144" s="37">
        <f>SUM(C145:C148)</f>
        <v>538991</v>
      </c>
      <c r="D144" s="37">
        <f t="shared" ref="D144:L144" si="18">SUM(D145:D148)</f>
        <v>9524</v>
      </c>
      <c r="E144" s="37">
        <f t="shared" si="18"/>
        <v>17134</v>
      </c>
      <c r="F144" s="37">
        <f t="shared" si="18"/>
        <v>15</v>
      </c>
      <c r="G144" s="37">
        <f t="shared" si="18"/>
        <v>271485</v>
      </c>
      <c r="H144" s="37">
        <f t="shared" si="18"/>
        <v>4449</v>
      </c>
      <c r="I144" s="37">
        <f t="shared" si="18"/>
        <v>229515</v>
      </c>
      <c r="J144" s="37">
        <f t="shared" si="18"/>
        <v>3813</v>
      </c>
      <c r="K144" s="37">
        <f t="shared" si="18"/>
        <v>20857</v>
      </c>
      <c r="L144" s="37">
        <f t="shared" si="18"/>
        <v>1247</v>
      </c>
      <c r="M144" s="50"/>
      <c r="N144" s="8"/>
    </row>
    <row r="145" spans="1:14" ht="15" customHeight="1" x14ac:dyDescent="0.25">
      <c r="A145" s="22" t="s">
        <v>13</v>
      </c>
      <c r="B145" s="40"/>
      <c r="C145" s="27">
        <f t="shared" ref="C145:D148" si="19">(E145+G145+I145+K145)</f>
        <v>139384</v>
      </c>
      <c r="D145" s="40">
        <f t="shared" si="19"/>
        <v>3198</v>
      </c>
      <c r="E145" s="98">
        <v>5106</v>
      </c>
      <c r="F145" s="22">
        <v>1</v>
      </c>
      <c r="G145" s="98">
        <v>69293</v>
      </c>
      <c r="H145" s="98">
        <v>1485</v>
      </c>
      <c r="I145" s="98">
        <v>50738</v>
      </c>
      <c r="J145" s="98">
        <v>1211</v>
      </c>
      <c r="K145" s="98">
        <v>14247</v>
      </c>
      <c r="L145" s="22">
        <v>501</v>
      </c>
      <c r="M145" s="50"/>
      <c r="N145" s="8"/>
    </row>
    <row r="146" spans="1:14" ht="15" customHeight="1" x14ac:dyDescent="0.25">
      <c r="A146" s="22" t="s">
        <v>14</v>
      </c>
      <c r="B146" s="40"/>
      <c r="C146" s="27">
        <f t="shared" si="19"/>
        <v>70221</v>
      </c>
      <c r="D146" s="40">
        <f t="shared" si="19"/>
        <v>0</v>
      </c>
      <c r="E146" s="98">
        <v>3612</v>
      </c>
      <c r="F146" s="22">
        <v>0</v>
      </c>
      <c r="G146" s="98">
        <v>38810</v>
      </c>
      <c r="H146" s="22">
        <v>0</v>
      </c>
      <c r="I146" s="98">
        <v>27713</v>
      </c>
      <c r="J146" s="22">
        <v>0</v>
      </c>
      <c r="K146" s="22">
        <v>86</v>
      </c>
      <c r="L146" s="22">
        <v>0</v>
      </c>
      <c r="M146" s="50"/>
      <c r="N146" s="8"/>
    </row>
    <row r="147" spans="1:14" ht="15" customHeight="1" x14ac:dyDescent="0.25">
      <c r="A147" s="22" t="s">
        <v>15</v>
      </c>
      <c r="B147" s="40"/>
      <c r="C147" s="27">
        <f t="shared" si="19"/>
        <v>212570</v>
      </c>
      <c r="D147" s="40">
        <f t="shared" si="19"/>
        <v>1083</v>
      </c>
      <c r="E147" s="98">
        <v>1364</v>
      </c>
      <c r="F147" s="22">
        <v>14</v>
      </c>
      <c r="G147" s="98">
        <v>108024</v>
      </c>
      <c r="H147" s="22">
        <v>667</v>
      </c>
      <c r="I147" s="98">
        <v>101782</v>
      </c>
      <c r="J147" s="22">
        <v>402</v>
      </c>
      <c r="K147" s="98">
        <v>1400</v>
      </c>
      <c r="L147" s="22">
        <v>0</v>
      </c>
      <c r="M147" s="50"/>
      <c r="N147" s="8"/>
    </row>
    <row r="148" spans="1:14" ht="15" customHeight="1" x14ac:dyDescent="0.25">
      <c r="A148" s="22" t="s">
        <v>16</v>
      </c>
      <c r="B148" s="40"/>
      <c r="C148" s="27">
        <f t="shared" si="19"/>
        <v>116816</v>
      </c>
      <c r="D148" s="40">
        <f t="shared" si="19"/>
        <v>5243</v>
      </c>
      <c r="E148" s="98">
        <v>7052</v>
      </c>
      <c r="F148" s="22">
        <v>0</v>
      </c>
      <c r="G148" s="98">
        <v>55358</v>
      </c>
      <c r="H148" s="98">
        <v>2297</v>
      </c>
      <c r="I148" s="98">
        <v>49282</v>
      </c>
      <c r="J148" s="98">
        <v>2200</v>
      </c>
      <c r="K148" s="98">
        <v>5124</v>
      </c>
      <c r="L148" s="22">
        <v>746</v>
      </c>
      <c r="M148" s="50"/>
      <c r="N148" s="8"/>
    </row>
    <row r="149" spans="1:14" ht="15" customHeight="1" x14ac:dyDescent="0.25">
      <c r="A149" s="22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50"/>
      <c r="N149" s="8"/>
    </row>
    <row r="150" spans="1:14" s="3" customFormat="1" ht="15" customHeight="1" x14ac:dyDescent="0.25">
      <c r="A150" s="21" t="s">
        <v>17</v>
      </c>
      <c r="B150" s="40"/>
      <c r="C150" s="37">
        <f>SUM(C151:C181)</f>
        <v>1491205</v>
      </c>
      <c r="D150" s="104">
        <f t="shared" ref="D150:L150" si="20">SUM(D151:D181)</f>
        <v>68101</v>
      </c>
      <c r="E150" s="37">
        <f t="shared" si="20"/>
        <v>61134</v>
      </c>
      <c r="F150" s="37">
        <f t="shared" si="20"/>
        <v>4135</v>
      </c>
      <c r="G150" s="37">
        <f t="shared" si="20"/>
        <v>748068</v>
      </c>
      <c r="H150" s="37">
        <f t="shared" si="20"/>
        <v>34103</v>
      </c>
      <c r="I150" s="37">
        <f t="shared" si="20"/>
        <v>652737</v>
      </c>
      <c r="J150" s="37">
        <f t="shared" si="20"/>
        <v>26810</v>
      </c>
      <c r="K150" s="37">
        <f t="shared" si="20"/>
        <v>29266</v>
      </c>
      <c r="L150" s="37">
        <f t="shared" si="20"/>
        <v>3053</v>
      </c>
      <c r="M150" s="51"/>
      <c r="N150" s="7"/>
    </row>
    <row r="151" spans="1:14" ht="15" customHeight="1" x14ac:dyDescent="0.25">
      <c r="A151" s="22" t="s">
        <v>18</v>
      </c>
      <c r="B151" s="40"/>
      <c r="C151" s="27">
        <f t="shared" ref="C151:C181" si="21">(E151+G151+I151+K151)</f>
        <v>40407</v>
      </c>
      <c r="D151" s="40">
        <f t="shared" ref="D151:D181" si="22">(F151+H151+J151+L151)</f>
        <v>668</v>
      </c>
      <c r="E151" s="22">
        <v>217</v>
      </c>
      <c r="F151" s="22">
        <v>0</v>
      </c>
      <c r="G151" s="98">
        <v>14392</v>
      </c>
      <c r="H151" s="22">
        <v>454</v>
      </c>
      <c r="I151" s="98">
        <v>25789</v>
      </c>
      <c r="J151" s="22">
        <v>37</v>
      </c>
      <c r="K151" s="22">
        <v>9</v>
      </c>
      <c r="L151" s="22">
        <v>177</v>
      </c>
      <c r="M151" s="50"/>
      <c r="N151" s="8"/>
    </row>
    <row r="152" spans="1:14" ht="15" customHeight="1" x14ac:dyDescent="0.25">
      <c r="A152" s="22" t="s">
        <v>19</v>
      </c>
      <c r="B152" s="40"/>
      <c r="C152" s="27">
        <f t="shared" si="21"/>
        <v>20059</v>
      </c>
      <c r="D152" s="40">
        <f t="shared" si="22"/>
        <v>324</v>
      </c>
      <c r="E152" s="22">
        <v>321</v>
      </c>
      <c r="F152" s="22">
        <v>0</v>
      </c>
      <c r="G152" s="98">
        <v>10085</v>
      </c>
      <c r="H152" s="22">
        <v>159</v>
      </c>
      <c r="I152" s="98">
        <v>9653</v>
      </c>
      <c r="J152" s="22">
        <v>165</v>
      </c>
      <c r="K152" s="22">
        <v>0</v>
      </c>
      <c r="L152" s="22">
        <v>0</v>
      </c>
      <c r="M152" s="50"/>
      <c r="N152" s="8"/>
    </row>
    <row r="153" spans="1:14" ht="15" customHeight="1" x14ac:dyDescent="0.25">
      <c r="A153" s="22" t="s">
        <v>20</v>
      </c>
      <c r="B153" s="40"/>
      <c r="C153" s="27">
        <f t="shared" si="21"/>
        <v>16546</v>
      </c>
      <c r="D153" s="40">
        <f t="shared" si="22"/>
        <v>0</v>
      </c>
      <c r="E153" s="22">
        <v>144</v>
      </c>
      <c r="F153" s="22">
        <v>0</v>
      </c>
      <c r="G153" s="98">
        <v>9307</v>
      </c>
      <c r="H153" s="22">
        <v>0</v>
      </c>
      <c r="I153" s="98">
        <v>7070</v>
      </c>
      <c r="J153" s="22">
        <v>0</v>
      </c>
      <c r="K153" s="22">
        <v>25</v>
      </c>
      <c r="L153" s="22">
        <v>0</v>
      </c>
      <c r="M153" s="50"/>
      <c r="N153" s="8"/>
    </row>
    <row r="154" spans="1:14" ht="15" customHeight="1" x14ac:dyDescent="0.25">
      <c r="A154" s="22" t="s">
        <v>21</v>
      </c>
      <c r="B154" s="40"/>
      <c r="C154" s="27">
        <f t="shared" si="21"/>
        <v>20579</v>
      </c>
      <c r="D154" s="40">
        <f t="shared" si="22"/>
        <v>1</v>
      </c>
      <c r="E154" s="98">
        <v>2034</v>
      </c>
      <c r="F154" s="22">
        <v>0</v>
      </c>
      <c r="G154" s="98">
        <v>9005</v>
      </c>
      <c r="H154" s="22">
        <v>0</v>
      </c>
      <c r="I154" s="98">
        <v>8790</v>
      </c>
      <c r="J154" s="22">
        <v>1</v>
      </c>
      <c r="K154" s="22">
        <v>750</v>
      </c>
      <c r="L154" s="22">
        <v>0</v>
      </c>
      <c r="M154" s="50"/>
      <c r="N154" s="8"/>
    </row>
    <row r="155" spans="1:14" ht="15" customHeight="1" x14ac:dyDescent="0.25">
      <c r="A155" s="22" t="s">
        <v>22</v>
      </c>
      <c r="B155" s="40"/>
      <c r="C155" s="27">
        <f t="shared" si="21"/>
        <v>28752</v>
      </c>
      <c r="D155" s="40">
        <f t="shared" si="22"/>
        <v>1173</v>
      </c>
      <c r="E155" s="98">
        <v>4586</v>
      </c>
      <c r="F155" s="22">
        <v>230</v>
      </c>
      <c r="G155" s="98">
        <v>14373</v>
      </c>
      <c r="H155" s="22">
        <v>783</v>
      </c>
      <c r="I155" s="98">
        <v>9747</v>
      </c>
      <c r="J155" s="22">
        <v>160</v>
      </c>
      <c r="K155" s="22">
        <v>46</v>
      </c>
      <c r="L155" s="22">
        <v>0</v>
      </c>
      <c r="M155" s="50"/>
      <c r="N155" s="8"/>
    </row>
    <row r="156" spans="1:14" ht="15" customHeight="1" x14ac:dyDescent="0.25">
      <c r="A156" s="22" t="s">
        <v>23</v>
      </c>
      <c r="B156" s="40"/>
      <c r="C156" s="27">
        <f t="shared" si="21"/>
        <v>2996</v>
      </c>
      <c r="D156" s="40">
        <f t="shared" si="22"/>
        <v>0</v>
      </c>
      <c r="E156" s="22">
        <v>381</v>
      </c>
      <c r="F156" s="22">
        <v>0</v>
      </c>
      <c r="G156" s="98">
        <v>1303</v>
      </c>
      <c r="H156" s="22">
        <v>0</v>
      </c>
      <c r="I156" s="98">
        <v>1312</v>
      </c>
      <c r="J156" s="22">
        <v>0</v>
      </c>
      <c r="K156" s="22">
        <v>0</v>
      </c>
      <c r="L156" s="22">
        <v>0</v>
      </c>
      <c r="M156" s="50"/>
      <c r="N156" s="8"/>
    </row>
    <row r="157" spans="1:14" ht="15" customHeight="1" x14ac:dyDescent="0.25">
      <c r="A157" s="22" t="s">
        <v>24</v>
      </c>
      <c r="B157" s="40"/>
      <c r="C157" s="27">
        <f t="shared" si="21"/>
        <v>25911</v>
      </c>
      <c r="D157" s="40">
        <f t="shared" si="22"/>
        <v>0</v>
      </c>
      <c r="E157" s="98">
        <v>2174</v>
      </c>
      <c r="F157" s="22">
        <v>0</v>
      </c>
      <c r="G157" s="98">
        <v>12353</v>
      </c>
      <c r="H157" s="22">
        <v>0</v>
      </c>
      <c r="I157" s="98">
        <v>10960</v>
      </c>
      <c r="J157" s="22">
        <v>0</v>
      </c>
      <c r="K157" s="22">
        <v>424</v>
      </c>
      <c r="L157" s="22">
        <v>0</v>
      </c>
      <c r="M157" s="50"/>
      <c r="N157" s="8"/>
    </row>
    <row r="158" spans="1:14" ht="15" customHeight="1" x14ac:dyDescent="0.25">
      <c r="A158" s="22" t="s">
        <v>25</v>
      </c>
      <c r="B158" s="40"/>
      <c r="C158" s="27">
        <f t="shared" si="21"/>
        <v>35535</v>
      </c>
      <c r="D158" s="40">
        <f t="shared" si="22"/>
        <v>0</v>
      </c>
      <c r="E158" s="98">
        <v>1146</v>
      </c>
      <c r="F158" s="22">
        <v>0</v>
      </c>
      <c r="G158" s="98">
        <v>18929</v>
      </c>
      <c r="H158" s="22">
        <v>0</v>
      </c>
      <c r="I158" s="98">
        <v>15429</v>
      </c>
      <c r="J158" s="22">
        <v>0</v>
      </c>
      <c r="K158" s="22">
        <v>31</v>
      </c>
      <c r="L158" s="22">
        <v>0</v>
      </c>
      <c r="M158" s="50"/>
      <c r="N158" s="8"/>
    </row>
    <row r="159" spans="1:14" ht="15" customHeight="1" x14ac:dyDescent="0.25">
      <c r="A159" s="22" t="s">
        <v>26</v>
      </c>
      <c r="B159" s="40"/>
      <c r="C159" s="27">
        <f t="shared" si="21"/>
        <v>11045</v>
      </c>
      <c r="D159" s="40">
        <f t="shared" si="22"/>
        <v>27053</v>
      </c>
      <c r="E159" s="22">
        <v>145</v>
      </c>
      <c r="F159" s="98">
        <v>1004</v>
      </c>
      <c r="G159" s="98">
        <v>5960</v>
      </c>
      <c r="H159" s="98">
        <v>13267</v>
      </c>
      <c r="I159" s="98">
        <v>4799</v>
      </c>
      <c r="J159" s="98">
        <v>12782</v>
      </c>
      <c r="K159" s="22">
        <v>141</v>
      </c>
      <c r="L159" s="22">
        <v>0</v>
      </c>
      <c r="M159" s="50"/>
      <c r="N159" s="8"/>
    </row>
    <row r="160" spans="1:14" ht="15" customHeight="1" x14ac:dyDescent="0.25">
      <c r="A160" s="22" t="s">
        <v>27</v>
      </c>
      <c r="B160" s="40"/>
      <c r="C160" s="27">
        <f t="shared" si="21"/>
        <v>60832</v>
      </c>
      <c r="D160" s="40">
        <f t="shared" si="22"/>
        <v>733</v>
      </c>
      <c r="E160" s="98">
        <v>3061</v>
      </c>
      <c r="F160" s="22">
        <v>51</v>
      </c>
      <c r="G160" s="98">
        <v>29991</v>
      </c>
      <c r="H160" s="22">
        <v>309</v>
      </c>
      <c r="I160" s="98">
        <v>26093</v>
      </c>
      <c r="J160" s="22">
        <v>360</v>
      </c>
      <c r="K160" s="98">
        <v>1687</v>
      </c>
      <c r="L160" s="22">
        <v>13</v>
      </c>
      <c r="M160" s="50"/>
      <c r="N160" s="8"/>
    </row>
    <row r="161" spans="1:14" ht="15" customHeight="1" x14ac:dyDescent="0.25">
      <c r="A161" s="22" t="s">
        <v>28</v>
      </c>
      <c r="B161" s="40"/>
      <c r="C161" s="27">
        <f t="shared" si="21"/>
        <v>112144</v>
      </c>
      <c r="D161" s="40">
        <f t="shared" si="22"/>
        <v>86</v>
      </c>
      <c r="E161" s="98">
        <v>1671</v>
      </c>
      <c r="F161" s="22">
        <v>0</v>
      </c>
      <c r="G161" s="98">
        <v>55060</v>
      </c>
      <c r="H161" s="22">
        <v>9</v>
      </c>
      <c r="I161" s="98">
        <v>50729</v>
      </c>
      <c r="J161" s="22">
        <v>77</v>
      </c>
      <c r="K161" s="98">
        <v>4684</v>
      </c>
      <c r="L161" s="22">
        <v>0</v>
      </c>
      <c r="M161" s="50"/>
      <c r="N161" s="8"/>
    </row>
    <row r="162" spans="1:14" ht="15" customHeight="1" x14ac:dyDescent="0.25">
      <c r="A162" s="22" t="s">
        <v>29</v>
      </c>
      <c r="B162" s="40"/>
      <c r="C162" s="27">
        <f t="shared" si="21"/>
        <v>27632</v>
      </c>
      <c r="D162" s="40">
        <f t="shared" si="22"/>
        <v>37</v>
      </c>
      <c r="E162" s="98">
        <v>1689</v>
      </c>
      <c r="F162" s="22">
        <v>0</v>
      </c>
      <c r="G162" s="98">
        <v>14879</v>
      </c>
      <c r="H162" s="22">
        <v>37</v>
      </c>
      <c r="I162" s="98">
        <v>11064</v>
      </c>
      <c r="J162" s="22">
        <v>0</v>
      </c>
      <c r="K162" s="22">
        <v>0</v>
      </c>
      <c r="L162" s="22">
        <v>0</v>
      </c>
      <c r="M162" s="50"/>
      <c r="N162" s="8"/>
    </row>
    <row r="163" spans="1:14" ht="15" customHeight="1" x14ac:dyDescent="0.25">
      <c r="A163" s="22" t="s">
        <v>30</v>
      </c>
      <c r="B163" s="40"/>
      <c r="C163" s="27">
        <f t="shared" si="21"/>
        <v>67792</v>
      </c>
      <c r="D163" s="40">
        <f t="shared" si="22"/>
        <v>435</v>
      </c>
      <c r="E163" s="98">
        <v>3988</v>
      </c>
      <c r="F163" s="22">
        <v>0</v>
      </c>
      <c r="G163" s="98">
        <v>34605</v>
      </c>
      <c r="H163" s="22">
        <v>266</v>
      </c>
      <c r="I163" s="98">
        <v>26975</v>
      </c>
      <c r="J163" s="22">
        <v>123</v>
      </c>
      <c r="K163" s="98">
        <v>2224</v>
      </c>
      <c r="L163" s="22">
        <v>46</v>
      </c>
      <c r="M163" s="50"/>
      <c r="N163" s="8"/>
    </row>
    <row r="164" spans="1:14" ht="15" customHeight="1" x14ac:dyDescent="0.25">
      <c r="A164" s="22" t="s">
        <v>31</v>
      </c>
      <c r="B164" s="40"/>
      <c r="C164" s="27">
        <f t="shared" si="21"/>
        <v>94263</v>
      </c>
      <c r="D164" s="40">
        <f t="shared" si="22"/>
        <v>1555</v>
      </c>
      <c r="E164" s="98">
        <v>4986</v>
      </c>
      <c r="F164" s="22">
        <v>2</v>
      </c>
      <c r="G164" s="98">
        <v>49148</v>
      </c>
      <c r="H164" s="22">
        <v>784</v>
      </c>
      <c r="I164" s="98">
        <v>39922</v>
      </c>
      <c r="J164" s="22">
        <v>769</v>
      </c>
      <c r="K164" s="22">
        <v>207</v>
      </c>
      <c r="L164" s="22">
        <v>0</v>
      </c>
      <c r="M164" s="50"/>
      <c r="N164" s="8"/>
    </row>
    <row r="165" spans="1:14" ht="15" customHeight="1" x14ac:dyDescent="0.25">
      <c r="A165" s="22" t="s">
        <v>32</v>
      </c>
      <c r="B165" s="40"/>
      <c r="C165" s="27">
        <f t="shared" si="21"/>
        <v>94309</v>
      </c>
      <c r="D165" s="40">
        <f t="shared" si="22"/>
        <v>6995</v>
      </c>
      <c r="E165" s="98">
        <v>4758</v>
      </c>
      <c r="F165" s="98">
        <v>2562</v>
      </c>
      <c r="G165" s="98">
        <v>46709</v>
      </c>
      <c r="H165" s="98">
        <v>2101</v>
      </c>
      <c r="I165" s="98">
        <v>41635</v>
      </c>
      <c r="J165" s="98">
        <v>2155</v>
      </c>
      <c r="K165" s="98">
        <v>1207</v>
      </c>
      <c r="L165" s="22">
        <v>177</v>
      </c>
      <c r="M165" s="50"/>
      <c r="N165" s="8"/>
    </row>
    <row r="166" spans="1:14" ht="15" customHeight="1" x14ac:dyDescent="0.25">
      <c r="A166" s="22" t="s">
        <v>33</v>
      </c>
      <c r="B166" s="40"/>
      <c r="C166" s="27">
        <f t="shared" si="21"/>
        <v>46009</v>
      </c>
      <c r="D166" s="40">
        <f t="shared" si="22"/>
        <v>0</v>
      </c>
      <c r="E166" s="98">
        <v>1645</v>
      </c>
      <c r="F166" s="22">
        <v>0</v>
      </c>
      <c r="G166" s="98">
        <v>23282</v>
      </c>
      <c r="H166" s="22">
        <v>0</v>
      </c>
      <c r="I166" s="98">
        <v>19202</v>
      </c>
      <c r="J166" s="22">
        <v>0</v>
      </c>
      <c r="K166" s="98">
        <v>1880</v>
      </c>
      <c r="L166" s="22">
        <v>0</v>
      </c>
      <c r="M166" s="50"/>
      <c r="N166" s="8"/>
    </row>
    <row r="167" spans="1:14" ht="15" customHeight="1" x14ac:dyDescent="0.25">
      <c r="A167" s="22" t="s">
        <v>34</v>
      </c>
      <c r="B167" s="40"/>
      <c r="C167" s="27">
        <f t="shared" si="21"/>
        <v>39261</v>
      </c>
      <c r="D167" s="40">
        <f t="shared" si="22"/>
        <v>600</v>
      </c>
      <c r="E167" s="22">
        <v>645</v>
      </c>
      <c r="F167" s="22">
        <v>0</v>
      </c>
      <c r="G167" s="98">
        <v>20055</v>
      </c>
      <c r="H167" s="22">
        <v>600</v>
      </c>
      <c r="I167" s="98">
        <v>18030</v>
      </c>
      <c r="J167" s="22">
        <v>0</v>
      </c>
      <c r="K167" s="22">
        <v>531</v>
      </c>
      <c r="L167" s="22">
        <v>0</v>
      </c>
      <c r="M167" s="50"/>
      <c r="N167" s="8"/>
    </row>
    <row r="168" spans="1:14" ht="15" customHeight="1" x14ac:dyDescent="0.25">
      <c r="A168" s="22" t="s">
        <v>35</v>
      </c>
      <c r="B168" s="40"/>
      <c r="C168" s="27">
        <f t="shared" si="21"/>
        <v>65154</v>
      </c>
      <c r="D168" s="40">
        <f t="shared" si="22"/>
        <v>6323</v>
      </c>
      <c r="E168" s="22">
        <v>577</v>
      </c>
      <c r="F168" s="22">
        <v>0</v>
      </c>
      <c r="G168" s="98">
        <v>36352</v>
      </c>
      <c r="H168" s="98">
        <v>3165</v>
      </c>
      <c r="I168" s="98">
        <v>25817</v>
      </c>
      <c r="J168" s="98">
        <v>2474</v>
      </c>
      <c r="K168" s="98">
        <v>2408</v>
      </c>
      <c r="L168" s="22">
        <v>684</v>
      </c>
      <c r="M168" s="50"/>
      <c r="N168" s="8"/>
    </row>
    <row r="169" spans="1:14" ht="15" customHeight="1" x14ac:dyDescent="0.25">
      <c r="A169" s="22" t="s">
        <v>36</v>
      </c>
      <c r="B169" s="40"/>
      <c r="C169" s="27">
        <f t="shared" si="21"/>
        <v>48841</v>
      </c>
      <c r="D169" s="40">
        <f t="shared" si="22"/>
        <v>1142</v>
      </c>
      <c r="E169" s="98">
        <v>3531</v>
      </c>
      <c r="F169" s="22">
        <v>0</v>
      </c>
      <c r="G169" s="98">
        <v>25021</v>
      </c>
      <c r="H169" s="22">
        <v>566</v>
      </c>
      <c r="I169" s="98">
        <v>20026</v>
      </c>
      <c r="J169" s="22">
        <v>576</v>
      </c>
      <c r="K169" s="22">
        <v>263</v>
      </c>
      <c r="L169" s="22">
        <v>0</v>
      </c>
      <c r="M169" s="50"/>
      <c r="N169" s="8"/>
    </row>
    <row r="170" spans="1:14" ht="15" customHeight="1" x14ac:dyDescent="0.25">
      <c r="A170" s="22" t="s">
        <v>37</v>
      </c>
      <c r="B170" s="40"/>
      <c r="C170" s="27">
        <f t="shared" si="21"/>
        <v>39943</v>
      </c>
      <c r="D170" s="40">
        <f t="shared" si="22"/>
        <v>9453</v>
      </c>
      <c r="E170" s="98">
        <v>1887</v>
      </c>
      <c r="F170" s="22">
        <v>0</v>
      </c>
      <c r="G170" s="98">
        <v>19954</v>
      </c>
      <c r="H170" s="98">
        <v>4817</v>
      </c>
      <c r="I170" s="98">
        <v>17520</v>
      </c>
      <c r="J170" s="98">
        <v>3736</v>
      </c>
      <c r="K170" s="22">
        <v>582</v>
      </c>
      <c r="L170" s="22">
        <v>900</v>
      </c>
      <c r="M170" s="50"/>
      <c r="N170" s="8"/>
    </row>
    <row r="171" spans="1:14" ht="15" customHeight="1" x14ac:dyDescent="0.25">
      <c r="A171" s="22" t="s">
        <v>38</v>
      </c>
      <c r="B171" s="40"/>
      <c r="C171" s="27">
        <f t="shared" si="21"/>
        <v>31425</v>
      </c>
      <c r="D171" s="40">
        <f t="shared" si="22"/>
        <v>0</v>
      </c>
      <c r="E171" s="98">
        <v>1098</v>
      </c>
      <c r="F171" s="22">
        <v>0</v>
      </c>
      <c r="G171" s="98">
        <v>15817</v>
      </c>
      <c r="H171" s="22">
        <v>0</v>
      </c>
      <c r="I171" s="98">
        <v>14510</v>
      </c>
      <c r="J171" s="22">
        <v>0</v>
      </c>
      <c r="K171" s="22">
        <v>0</v>
      </c>
      <c r="L171" s="22">
        <v>0</v>
      </c>
      <c r="M171" s="50"/>
      <c r="N171" s="8"/>
    </row>
    <row r="172" spans="1:14" ht="15" customHeight="1" x14ac:dyDescent="0.25">
      <c r="A172" s="22" t="s">
        <v>39</v>
      </c>
      <c r="B172" s="40"/>
      <c r="C172" s="27">
        <f t="shared" si="21"/>
        <v>22568</v>
      </c>
      <c r="D172" s="40">
        <f t="shared" si="22"/>
        <v>2140</v>
      </c>
      <c r="E172" s="98">
        <v>5534</v>
      </c>
      <c r="F172" s="22">
        <v>9</v>
      </c>
      <c r="G172" s="98">
        <v>6928</v>
      </c>
      <c r="H172" s="98">
        <v>1293</v>
      </c>
      <c r="I172" s="98">
        <v>7670</v>
      </c>
      <c r="J172" s="22">
        <v>688</v>
      </c>
      <c r="K172" s="98">
        <v>2436</v>
      </c>
      <c r="L172" s="22">
        <v>150</v>
      </c>
      <c r="M172" s="50"/>
      <c r="N172" s="8"/>
    </row>
    <row r="173" spans="1:14" ht="15" customHeight="1" x14ac:dyDescent="0.25">
      <c r="A173" s="22" t="s">
        <v>40</v>
      </c>
      <c r="B173" s="40"/>
      <c r="C173" s="27">
        <f t="shared" si="21"/>
        <v>21101</v>
      </c>
      <c r="D173" s="40">
        <f t="shared" si="22"/>
        <v>833</v>
      </c>
      <c r="E173" s="22">
        <v>69</v>
      </c>
      <c r="F173" s="22">
        <v>0</v>
      </c>
      <c r="G173" s="98">
        <v>11682</v>
      </c>
      <c r="H173" s="22">
        <v>259</v>
      </c>
      <c r="I173" s="98">
        <v>8911</v>
      </c>
      <c r="J173" s="22">
        <v>574</v>
      </c>
      <c r="K173" s="22">
        <v>439</v>
      </c>
      <c r="L173" s="22">
        <v>0</v>
      </c>
      <c r="M173" s="50"/>
      <c r="N173" s="8"/>
    </row>
    <row r="174" spans="1:14" ht="15" customHeight="1" x14ac:dyDescent="0.25">
      <c r="A174" s="22" t="s">
        <v>41</v>
      </c>
      <c r="B174" s="40"/>
      <c r="C174" s="27">
        <f t="shared" si="21"/>
        <v>70590</v>
      </c>
      <c r="D174" s="40">
        <f t="shared" si="22"/>
        <v>3193</v>
      </c>
      <c r="E174" s="98">
        <v>1975</v>
      </c>
      <c r="F174" s="22">
        <v>0</v>
      </c>
      <c r="G174" s="98">
        <v>36882</v>
      </c>
      <c r="H174" s="98">
        <v>1495</v>
      </c>
      <c r="I174" s="98">
        <v>30525</v>
      </c>
      <c r="J174" s="22">
        <v>792</v>
      </c>
      <c r="K174" s="98">
        <v>1208</v>
      </c>
      <c r="L174" s="22">
        <v>906</v>
      </c>
      <c r="M174" s="50"/>
      <c r="N174" s="8"/>
    </row>
    <row r="175" spans="1:14" ht="15" customHeight="1" x14ac:dyDescent="0.25">
      <c r="A175" s="22" t="s">
        <v>42</v>
      </c>
      <c r="B175" s="40"/>
      <c r="C175" s="27">
        <f t="shared" si="21"/>
        <v>15363</v>
      </c>
      <c r="D175" s="40">
        <f t="shared" si="22"/>
        <v>764</v>
      </c>
      <c r="E175" s="22">
        <v>613</v>
      </c>
      <c r="F175" s="22">
        <v>265</v>
      </c>
      <c r="G175" s="98">
        <v>8903</v>
      </c>
      <c r="H175" s="22">
        <v>328</v>
      </c>
      <c r="I175" s="98">
        <v>5847</v>
      </c>
      <c r="J175" s="22">
        <v>171</v>
      </c>
      <c r="K175" s="22">
        <v>0</v>
      </c>
      <c r="L175" s="22">
        <v>0</v>
      </c>
      <c r="M175" s="50"/>
      <c r="N175" s="8"/>
    </row>
    <row r="176" spans="1:14" ht="15" customHeight="1" x14ac:dyDescent="0.25">
      <c r="A176" s="22" t="s">
        <v>43</v>
      </c>
      <c r="B176" s="40"/>
      <c r="C176" s="27">
        <f t="shared" si="21"/>
        <v>26224</v>
      </c>
      <c r="D176" s="40">
        <f t="shared" si="22"/>
        <v>19</v>
      </c>
      <c r="E176" s="98">
        <v>1131</v>
      </c>
      <c r="F176" s="22">
        <v>0</v>
      </c>
      <c r="G176" s="98">
        <v>11787</v>
      </c>
      <c r="H176" s="22">
        <v>19</v>
      </c>
      <c r="I176" s="98">
        <v>12895</v>
      </c>
      <c r="J176" s="22">
        <v>0</v>
      </c>
      <c r="K176" s="22">
        <v>411</v>
      </c>
      <c r="L176" s="22">
        <v>0</v>
      </c>
      <c r="M176" s="50"/>
      <c r="N176" s="8"/>
    </row>
    <row r="177" spans="1:14" ht="15" customHeight="1" x14ac:dyDescent="0.25">
      <c r="A177" s="22" t="s">
        <v>44</v>
      </c>
      <c r="B177" s="40"/>
      <c r="C177" s="27">
        <f t="shared" si="21"/>
        <v>36170</v>
      </c>
      <c r="D177" s="40">
        <f t="shared" si="22"/>
        <v>684</v>
      </c>
      <c r="E177" s="98">
        <v>1901</v>
      </c>
      <c r="F177" s="22">
        <v>0</v>
      </c>
      <c r="G177" s="98">
        <v>17960</v>
      </c>
      <c r="H177" s="22">
        <v>348</v>
      </c>
      <c r="I177" s="98">
        <v>15047</v>
      </c>
      <c r="J177" s="22">
        <v>336</v>
      </c>
      <c r="K177" s="98">
        <v>1262</v>
      </c>
      <c r="L177" s="22">
        <v>0</v>
      </c>
      <c r="M177" s="50"/>
      <c r="N177" s="8"/>
    </row>
    <row r="178" spans="1:14" ht="15" customHeight="1" x14ac:dyDescent="0.25">
      <c r="A178" s="22" t="s">
        <v>45</v>
      </c>
      <c r="B178" s="40"/>
      <c r="C178" s="27">
        <f t="shared" si="21"/>
        <v>36015</v>
      </c>
      <c r="D178" s="40">
        <f t="shared" si="22"/>
        <v>20</v>
      </c>
      <c r="E178" s="22">
        <v>389</v>
      </c>
      <c r="F178" s="22">
        <v>0</v>
      </c>
      <c r="G178" s="98">
        <v>19666</v>
      </c>
      <c r="H178" s="22">
        <v>0</v>
      </c>
      <c r="I178" s="98">
        <v>15960</v>
      </c>
      <c r="J178" s="22">
        <v>20</v>
      </c>
      <c r="K178" s="22">
        <v>0</v>
      </c>
      <c r="L178" s="22">
        <v>0</v>
      </c>
      <c r="M178" s="50"/>
      <c r="N178" s="8"/>
    </row>
    <row r="179" spans="1:14" ht="15" customHeight="1" x14ac:dyDescent="0.25">
      <c r="A179" s="22" t="s">
        <v>46</v>
      </c>
      <c r="B179" s="40"/>
      <c r="C179" s="27">
        <f t="shared" si="21"/>
        <v>234474</v>
      </c>
      <c r="D179" s="40">
        <f t="shared" si="22"/>
        <v>411</v>
      </c>
      <c r="E179" s="98">
        <v>6376</v>
      </c>
      <c r="F179" s="22">
        <v>10</v>
      </c>
      <c r="G179" s="98">
        <v>115073</v>
      </c>
      <c r="H179" s="22">
        <v>356</v>
      </c>
      <c r="I179" s="98">
        <v>107845</v>
      </c>
      <c r="J179" s="22">
        <v>45</v>
      </c>
      <c r="K179" s="98">
        <v>5180</v>
      </c>
      <c r="L179" s="22">
        <v>0</v>
      </c>
      <c r="M179" s="50"/>
      <c r="N179" s="8"/>
    </row>
    <row r="180" spans="1:14" ht="15" customHeight="1" x14ac:dyDescent="0.25">
      <c r="A180" s="22" t="s">
        <v>47</v>
      </c>
      <c r="B180" s="40"/>
      <c r="C180" s="27">
        <f t="shared" si="21"/>
        <v>39586</v>
      </c>
      <c r="D180" s="40">
        <f t="shared" si="22"/>
        <v>1784</v>
      </c>
      <c r="E180" s="98">
        <v>1260</v>
      </c>
      <c r="F180" s="22">
        <v>0</v>
      </c>
      <c r="G180" s="98">
        <v>21280</v>
      </c>
      <c r="H180" s="98">
        <v>1703</v>
      </c>
      <c r="I180" s="98">
        <v>16497</v>
      </c>
      <c r="J180" s="22">
        <v>81</v>
      </c>
      <c r="K180" s="22">
        <v>549</v>
      </c>
      <c r="L180" s="22">
        <v>0</v>
      </c>
      <c r="M180" s="50"/>
      <c r="N180" s="8"/>
    </row>
    <row r="181" spans="1:14" ht="15" customHeight="1" x14ac:dyDescent="0.25">
      <c r="A181" s="22" t="s">
        <v>48</v>
      </c>
      <c r="B181" s="40"/>
      <c r="C181" s="27">
        <f t="shared" si="21"/>
        <v>59679</v>
      </c>
      <c r="D181" s="40">
        <f t="shared" si="22"/>
        <v>1675</v>
      </c>
      <c r="E181" s="98">
        <v>1202</v>
      </c>
      <c r="F181" s="22">
        <v>2</v>
      </c>
      <c r="G181" s="98">
        <v>31327</v>
      </c>
      <c r="H181" s="22">
        <v>985</v>
      </c>
      <c r="I181" s="98">
        <v>26468</v>
      </c>
      <c r="J181" s="22">
        <v>688</v>
      </c>
      <c r="K181" s="22">
        <v>682</v>
      </c>
      <c r="L181" s="22">
        <v>0</v>
      </c>
      <c r="M181" s="50"/>
      <c r="N181" s="8"/>
    </row>
    <row r="182" spans="1:14" ht="15" customHeight="1" x14ac:dyDescent="0.25">
      <c r="A182" s="22"/>
      <c r="B182" s="40"/>
      <c r="C182" s="27"/>
      <c r="D182" s="40"/>
      <c r="E182" s="40"/>
      <c r="F182" s="40"/>
      <c r="G182" s="40"/>
      <c r="H182" s="40"/>
      <c r="I182" s="40"/>
      <c r="J182" s="40"/>
      <c r="K182" s="40"/>
      <c r="L182" s="40"/>
      <c r="M182" s="50"/>
      <c r="N182" s="8"/>
    </row>
    <row r="183" spans="1:14" ht="15" customHeight="1" x14ac:dyDescent="0.25">
      <c r="A183" s="21" t="s">
        <v>49</v>
      </c>
      <c r="B183" s="40"/>
      <c r="C183" s="38">
        <f>SUM(C184:C188)</f>
        <v>9896</v>
      </c>
      <c r="D183" s="37">
        <f t="shared" ref="D183:L183" si="23">SUM(D184:D188)</f>
        <v>0</v>
      </c>
      <c r="E183" s="37">
        <f t="shared" si="23"/>
        <v>86</v>
      </c>
      <c r="F183" s="37">
        <f t="shared" si="23"/>
        <v>0</v>
      </c>
      <c r="G183" s="37">
        <f t="shared" si="23"/>
        <v>5070</v>
      </c>
      <c r="H183" s="37">
        <f t="shared" si="23"/>
        <v>0</v>
      </c>
      <c r="I183" s="37">
        <f t="shared" si="23"/>
        <v>3374</v>
      </c>
      <c r="J183" s="37">
        <f t="shared" si="23"/>
        <v>0</v>
      </c>
      <c r="K183" s="37">
        <f t="shared" si="23"/>
        <v>1366</v>
      </c>
      <c r="L183" s="37">
        <f t="shared" si="23"/>
        <v>0</v>
      </c>
      <c r="M183" s="50"/>
      <c r="N183" s="8"/>
    </row>
    <row r="184" spans="1:14" ht="15" customHeight="1" x14ac:dyDescent="0.25">
      <c r="A184" s="22" t="s">
        <v>50</v>
      </c>
      <c r="B184" s="41"/>
      <c r="C184" s="27">
        <f t="shared" ref="C184:D188" si="24">(E184+G184+I184+K184)</f>
        <v>0</v>
      </c>
      <c r="D184" s="27">
        <f t="shared" si="24"/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12"/>
      <c r="N184" s="8"/>
    </row>
    <row r="185" spans="1:14" ht="15" customHeight="1" x14ac:dyDescent="0.25">
      <c r="A185" s="22" t="s">
        <v>51</v>
      </c>
      <c r="B185" s="41"/>
      <c r="C185" s="27">
        <f t="shared" si="24"/>
        <v>0</v>
      </c>
      <c r="D185" s="27">
        <f t="shared" si="24"/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12"/>
      <c r="N185" s="8"/>
    </row>
    <row r="186" spans="1:14" ht="15" customHeight="1" x14ac:dyDescent="0.25">
      <c r="A186" s="22" t="s">
        <v>52</v>
      </c>
      <c r="B186" s="41"/>
      <c r="C186" s="27">
        <f t="shared" si="24"/>
        <v>0</v>
      </c>
      <c r="D186" s="27">
        <f t="shared" si="24"/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12"/>
      <c r="N186" s="8"/>
    </row>
    <row r="187" spans="1:14" ht="15" customHeight="1" x14ac:dyDescent="0.25">
      <c r="A187" s="23" t="s">
        <v>53</v>
      </c>
      <c r="B187" s="41"/>
      <c r="C187" s="27">
        <f t="shared" si="24"/>
        <v>0</v>
      </c>
      <c r="D187" s="27">
        <f t="shared" si="24"/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12"/>
      <c r="N187" s="8"/>
    </row>
    <row r="188" spans="1:14" ht="15" customHeight="1" x14ac:dyDescent="0.25">
      <c r="A188" s="24" t="s">
        <v>54</v>
      </c>
      <c r="B188" s="42"/>
      <c r="C188" s="106">
        <f t="shared" si="24"/>
        <v>9896</v>
      </c>
      <c r="D188" s="106">
        <f t="shared" si="24"/>
        <v>0</v>
      </c>
      <c r="E188" s="24">
        <v>86</v>
      </c>
      <c r="F188" s="24">
        <v>0</v>
      </c>
      <c r="G188" s="103">
        <v>5070</v>
      </c>
      <c r="H188" s="24">
        <v>0</v>
      </c>
      <c r="I188" s="103">
        <v>3374</v>
      </c>
      <c r="J188" s="24">
        <v>0</v>
      </c>
      <c r="K188" s="103">
        <v>1366</v>
      </c>
      <c r="L188" s="24">
        <v>0</v>
      </c>
      <c r="M188" s="10"/>
      <c r="N188" s="11"/>
    </row>
    <row r="189" spans="1:14" x14ac:dyDescent="0.2">
      <c r="A189" s="43" t="s">
        <v>61</v>
      </c>
      <c r="B189" s="44"/>
      <c r="C189" s="44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1"/>
    </row>
    <row r="190" spans="1:14" ht="15.75" x14ac:dyDescent="0.25">
      <c r="A190" s="45" t="s">
        <v>62</v>
      </c>
      <c r="B190" s="44"/>
      <c r="C190" s="44"/>
      <c r="D190" s="12"/>
      <c r="E190" s="27"/>
      <c r="F190" s="12"/>
      <c r="G190" s="12"/>
      <c r="H190" s="12"/>
      <c r="I190" s="12"/>
      <c r="J190" s="12"/>
      <c r="K190" s="12"/>
      <c r="L190" s="12"/>
      <c r="M190" s="12"/>
      <c r="N190" s="8"/>
    </row>
    <row r="191" spans="1:14" x14ac:dyDescent="0.2">
      <c r="A191" s="45" t="s">
        <v>63</v>
      </c>
      <c r="B191" s="44"/>
      <c r="C191" s="44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8"/>
    </row>
    <row r="192" spans="1:14" x14ac:dyDescent="0.2">
      <c r="A192" s="43" t="s">
        <v>69</v>
      </c>
      <c r="B192" s="44"/>
      <c r="C192" s="44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8"/>
    </row>
    <row r="193" spans="1:17" ht="15" customHeight="1" x14ac:dyDescent="0.2">
      <c r="A193" s="9"/>
      <c r="B193" s="12"/>
      <c r="C193" s="12"/>
      <c r="D193" s="8"/>
      <c r="E193" s="12"/>
      <c r="F193" s="12"/>
      <c r="G193" s="12"/>
      <c r="H193" s="12"/>
      <c r="I193" s="12"/>
      <c r="J193" s="12"/>
      <c r="K193" s="12"/>
      <c r="L193" s="12"/>
    </row>
    <row r="194" spans="1:17" x14ac:dyDescent="0.2">
      <c r="B194" s="59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</row>
    <row r="195" spans="1:17" ht="15.75" customHeight="1" x14ac:dyDescent="0.2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1:17" ht="15.75" customHeight="1" x14ac:dyDescent="0.2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1:17" ht="15.75" customHeight="1" x14ac:dyDescent="0.2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1:17" ht="15.75" customHeight="1" x14ac:dyDescent="0.2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1:17" ht="16.5" customHeight="1" x14ac:dyDescent="0.25">
      <c r="A199" s="74" t="s">
        <v>74</v>
      </c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48"/>
      <c r="N199" s="48"/>
      <c r="O199" s="25"/>
      <c r="P199" s="25"/>
      <c r="Q199" s="25"/>
    </row>
    <row r="200" spans="1:17" ht="13.5" customHeight="1" x14ac:dyDescent="0.25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9"/>
      <c r="L200" s="29"/>
      <c r="M200" s="25"/>
      <c r="N200" s="25"/>
      <c r="O200" s="25"/>
      <c r="P200" s="25"/>
      <c r="Q200" s="25"/>
    </row>
    <row r="201" spans="1:17" ht="38.25" customHeight="1" x14ac:dyDescent="0.25">
      <c r="A201" s="73" t="s">
        <v>70</v>
      </c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53"/>
      <c r="N201" s="53"/>
      <c r="O201" s="25"/>
      <c r="P201" s="25"/>
      <c r="Q201" s="25"/>
    </row>
    <row r="202" spans="1:17" ht="13.5" customHeight="1" x14ac:dyDescent="0.25">
      <c r="A202" s="46"/>
      <c r="B202" s="61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36"/>
      <c r="N202" s="36"/>
      <c r="O202" s="25"/>
      <c r="P202" s="25"/>
      <c r="Q202" s="25"/>
    </row>
    <row r="203" spans="1:17" s="52" customFormat="1" ht="18" customHeight="1" x14ac:dyDescent="0.25">
      <c r="A203" s="75" t="s">
        <v>5</v>
      </c>
      <c r="B203" s="76"/>
      <c r="C203" s="81" t="s">
        <v>56</v>
      </c>
      <c r="D203" s="82"/>
      <c r="E203" s="82"/>
      <c r="F203" s="82"/>
      <c r="G203" s="82"/>
      <c r="H203" s="82"/>
      <c r="I203" s="82"/>
      <c r="J203" s="82"/>
      <c r="K203" s="82"/>
      <c r="L203" s="83"/>
      <c r="M203" s="56"/>
      <c r="N203" s="56"/>
    </row>
    <row r="204" spans="1:17" s="52" customFormat="1" ht="48" customHeight="1" x14ac:dyDescent="0.25">
      <c r="A204" s="77"/>
      <c r="B204" s="78"/>
      <c r="C204" s="84" t="s">
        <v>7</v>
      </c>
      <c r="D204" s="84"/>
      <c r="E204" s="65" t="s">
        <v>71</v>
      </c>
      <c r="F204" s="65"/>
      <c r="G204" s="65" t="s">
        <v>72</v>
      </c>
      <c r="H204" s="65"/>
      <c r="I204" s="65" t="s">
        <v>73</v>
      </c>
      <c r="J204" s="65"/>
      <c r="K204" s="66" t="s">
        <v>2</v>
      </c>
      <c r="L204" s="66"/>
      <c r="M204" s="31"/>
      <c r="N204" s="31"/>
    </row>
    <row r="205" spans="1:17" s="52" customFormat="1" ht="18" customHeight="1" x14ac:dyDescent="0.25">
      <c r="A205" s="79"/>
      <c r="B205" s="80"/>
      <c r="C205" s="32" t="s">
        <v>0</v>
      </c>
      <c r="D205" s="32" t="s">
        <v>11</v>
      </c>
      <c r="E205" s="32" t="s">
        <v>0</v>
      </c>
      <c r="F205" s="32" t="s">
        <v>11</v>
      </c>
      <c r="G205" s="32" t="s">
        <v>0</v>
      </c>
      <c r="H205" s="32" t="s">
        <v>11</v>
      </c>
      <c r="I205" s="32" t="s">
        <v>0</v>
      </c>
      <c r="J205" s="32" t="s">
        <v>11</v>
      </c>
      <c r="K205" s="32" t="s">
        <v>0</v>
      </c>
      <c r="L205" s="32" t="s">
        <v>11</v>
      </c>
      <c r="M205" s="47"/>
      <c r="N205" s="31"/>
    </row>
    <row r="206" spans="1:17" s="25" customFormat="1" ht="15" customHeight="1" x14ac:dyDescent="0.25">
      <c r="A206" s="34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49"/>
      <c r="N206" s="36"/>
    </row>
    <row r="207" spans="1:17" s="25" customFormat="1" ht="15" customHeight="1" x14ac:dyDescent="0.25">
      <c r="A207" s="21" t="s">
        <v>10</v>
      </c>
      <c r="B207" s="40"/>
      <c r="C207" s="104">
        <f t="shared" ref="C207:L207" si="25">SUM(C209+C215+C248)</f>
        <v>2451857</v>
      </c>
      <c r="D207" s="38">
        <f t="shared" si="25"/>
        <v>1864389</v>
      </c>
      <c r="E207" s="38">
        <f t="shared" si="25"/>
        <v>574866</v>
      </c>
      <c r="F207" s="38">
        <f t="shared" si="25"/>
        <v>23893</v>
      </c>
      <c r="G207" s="38">
        <f t="shared" si="25"/>
        <v>81605</v>
      </c>
      <c r="H207" s="38">
        <f t="shared" si="25"/>
        <v>1468</v>
      </c>
      <c r="I207" s="38">
        <f t="shared" si="25"/>
        <v>386914</v>
      </c>
      <c r="J207" s="38">
        <f t="shared" si="25"/>
        <v>22301</v>
      </c>
      <c r="K207" s="38">
        <f t="shared" si="25"/>
        <v>1408472</v>
      </c>
      <c r="L207" s="38">
        <f t="shared" si="25"/>
        <v>1816727</v>
      </c>
      <c r="M207" s="50"/>
      <c r="N207" s="27"/>
    </row>
    <row r="208" spans="1:17" s="25" customFormat="1" ht="15" customHeight="1" x14ac:dyDescent="0.25">
      <c r="A208" s="22"/>
      <c r="B208" s="40"/>
      <c r="C208" s="40"/>
      <c r="D208" s="104"/>
      <c r="E208" s="105"/>
      <c r="F208" s="105"/>
      <c r="G208" s="105"/>
      <c r="H208" s="105"/>
      <c r="I208" s="105"/>
      <c r="J208" s="105"/>
      <c r="K208" s="105"/>
      <c r="L208" s="105"/>
      <c r="M208" s="50"/>
      <c r="N208" s="27"/>
    </row>
    <row r="209" spans="1:14" s="25" customFormat="1" ht="15" customHeight="1" x14ac:dyDescent="0.25">
      <c r="A209" s="21" t="s">
        <v>12</v>
      </c>
      <c r="B209" s="40"/>
      <c r="C209" s="104">
        <f>SUM(C210:C213)</f>
        <v>696848</v>
      </c>
      <c r="D209" s="104">
        <f t="shared" ref="D209:L209" si="26">SUM(D210:D213)</f>
        <v>391362</v>
      </c>
      <c r="E209" s="38">
        <f t="shared" si="26"/>
        <v>190867</v>
      </c>
      <c r="F209" s="38">
        <f t="shared" si="26"/>
        <v>606</v>
      </c>
      <c r="G209" s="38">
        <f t="shared" si="26"/>
        <v>28053</v>
      </c>
      <c r="H209" s="38">
        <f t="shared" si="26"/>
        <v>305</v>
      </c>
      <c r="I209" s="38">
        <f t="shared" si="26"/>
        <v>113199</v>
      </c>
      <c r="J209" s="37">
        <f t="shared" si="26"/>
        <v>369</v>
      </c>
      <c r="K209" s="37">
        <f t="shared" si="26"/>
        <v>364729</v>
      </c>
      <c r="L209" s="37">
        <f t="shared" si="26"/>
        <v>390082</v>
      </c>
      <c r="M209" s="50"/>
      <c r="N209" s="27"/>
    </row>
    <row r="210" spans="1:14" s="25" customFormat="1" ht="15" customHeight="1" x14ac:dyDescent="0.25">
      <c r="A210" s="22" t="s">
        <v>13</v>
      </c>
      <c r="B210" s="40"/>
      <c r="C210" s="40">
        <f t="shared" ref="C210:C253" si="27">(E210+G210+I210+K210)</f>
        <v>216343</v>
      </c>
      <c r="D210" s="40">
        <f t="shared" ref="D210:D253" si="28">(F210+H210+J210+L210)</f>
        <v>107520</v>
      </c>
      <c r="E210" s="98">
        <v>41807</v>
      </c>
      <c r="F210" s="22">
        <v>605</v>
      </c>
      <c r="G210" s="98">
        <v>10479</v>
      </c>
      <c r="H210" s="22">
        <v>305</v>
      </c>
      <c r="I210" s="98">
        <v>22891</v>
      </c>
      <c r="J210" s="22">
        <v>349</v>
      </c>
      <c r="K210" s="98">
        <v>141166</v>
      </c>
      <c r="L210" s="98">
        <v>106261</v>
      </c>
      <c r="M210" s="50"/>
      <c r="N210" s="27"/>
    </row>
    <row r="211" spans="1:14" s="25" customFormat="1" ht="15" customHeight="1" x14ac:dyDescent="0.25">
      <c r="A211" s="22" t="s">
        <v>14</v>
      </c>
      <c r="B211" s="40"/>
      <c r="C211" s="40">
        <f t="shared" si="27"/>
        <v>89685</v>
      </c>
      <c r="D211" s="40">
        <f t="shared" si="28"/>
        <v>114047</v>
      </c>
      <c r="E211" s="98">
        <v>23830</v>
      </c>
      <c r="F211" s="22">
        <v>0</v>
      </c>
      <c r="G211" s="98">
        <v>4070</v>
      </c>
      <c r="H211" s="22">
        <v>0</v>
      </c>
      <c r="I211" s="98">
        <v>13888</v>
      </c>
      <c r="J211" s="22">
        <v>11</v>
      </c>
      <c r="K211" s="98">
        <v>47897</v>
      </c>
      <c r="L211" s="98">
        <v>114036</v>
      </c>
      <c r="M211" s="50"/>
      <c r="N211" s="27"/>
    </row>
    <row r="212" spans="1:14" s="25" customFormat="1" ht="15" customHeight="1" x14ac:dyDescent="0.25">
      <c r="A212" s="22" t="s">
        <v>15</v>
      </c>
      <c r="B212" s="40"/>
      <c r="C212" s="40">
        <f t="shared" si="27"/>
        <v>224452</v>
      </c>
      <c r="D212" s="40">
        <f t="shared" si="28"/>
        <v>144412</v>
      </c>
      <c r="E212" s="98">
        <v>64024</v>
      </c>
      <c r="F212" s="22">
        <v>1</v>
      </c>
      <c r="G212" s="98">
        <v>3920</v>
      </c>
      <c r="H212" s="22">
        <v>0</v>
      </c>
      <c r="I212" s="98">
        <v>47262</v>
      </c>
      <c r="J212" s="22">
        <v>9</v>
      </c>
      <c r="K212" s="98">
        <v>109246</v>
      </c>
      <c r="L212" s="98">
        <v>144402</v>
      </c>
      <c r="M212" s="50"/>
      <c r="N212" s="27"/>
    </row>
    <row r="213" spans="1:14" s="25" customFormat="1" ht="15" customHeight="1" x14ac:dyDescent="0.25">
      <c r="A213" s="22" t="s">
        <v>16</v>
      </c>
      <c r="B213" s="40"/>
      <c r="C213" s="40">
        <f t="shared" si="27"/>
        <v>166368</v>
      </c>
      <c r="D213" s="40">
        <f t="shared" si="28"/>
        <v>25383</v>
      </c>
      <c r="E213" s="98">
        <v>61206</v>
      </c>
      <c r="F213" s="22">
        <v>0</v>
      </c>
      <c r="G213" s="98">
        <v>9584</v>
      </c>
      <c r="H213" s="22">
        <v>0</v>
      </c>
      <c r="I213" s="98">
        <v>29158</v>
      </c>
      <c r="J213" s="22">
        <v>0</v>
      </c>
      <c r="K213" s="98">
        <v>66420</v>
      </c>
      <c r="L213" s="98">
        <v>25383</v>
      </c>
      <c r="M213" s="50"/>
      <c r="N213" s="27"/>
    </row>
    <row r="214" spans="1:14" s="25" customFormat="1" ht="15" customHeight="1" x14ac:dyDescent="0.25">
      <c r="A214" s="22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50"/>
      <c r="N214" s="27"/>
    </row>
    <row r="215" spans="1:14" s="25" customFormat="1" ht="15" customHeight="1" x14ac:dyDescent="0.25">
      <c r="A215" s="21" t="s">
        <v>17</v>
      </c>
      <c r="B215" s="40"/>
      <c r="C215" s="104">
        <f>SUM(C216:C246)</f>
        <v>1750075</v>
      </c>
      <c r="D215" s="104">
        <f t="shared" ref="D215:L215" si="29">SUM(D216:D246)</f>
        <v>1473027</v>
      </c>
      <c r="E215" s="38">
        <f t="shared" si="29"/>
        <v>379065</v>
      </c>
      <c r="F215" s="38">
        <f t="shared" si="29"/>
        <v>23287</v>
      </c>
      <c r="G215" s="38">
        <f t="shared" si="29"/>
        <v>53552</v>
      </c>
      <c r="H215" s="38">
        <f t="shared" si="29"/>
        <v>1163</v>
      </c>
      <c r="I215" s="38">
        <f t="shared" si="29"/>
        <v>273715</v>
      </c>
      <c r="J215" s="38">
        <f t="shared" si="29"/>
        <v>21932</v>
      </c>
      <c r="K215" s="38">
        <f t="shared" si="29"/>
        <v>1043743</v>
      </c>
      <c r="L215" s="38">
        <f t="shared" si="29"/>
        <v>1426645</v>
      </c>
      <c r="M215" s="50"/>
      <c r="N215" s="27"/>
    </row>
    <row r="216" spans="1:14" s="25" customFormat="1" ht="15" customHeight="1" x14ac:dyDescent="0.25">
      <c r="A216" s="22" t="s">
        <v>18</v>
      </c>
      <c r="B216" s="40"/>
      <c r="C216" s="40">
        <f t="shared" si="27"/>
        <v>86439</v>
      </c>
      <c r="D216" s="40">
        <f t="shared" si="28"/>
        <v>107</v>
      </c>
      <c r="E216" s="98">
        <v>12882</v>
      </c>
      <c r="F216" s="22">
        <v>3</v>
      </c>
      <c r="G216" s="22">
        <v>680</v>
      </c>
      <c r="H216" s="22">
        <v>0</v>
      </c>
      <c r="I216" s="98">
        <v>9858</v>
      </c>
      <c r="J216" s="22">
        <v>104</v>
      </c>
      <c r="K216" s="98">
        <v>63019</v>
      </c>
      <c r="L216" s="22">
        <v>0</v>
      </c>
      <c r="M216" s="50"/>
      <c r="N216" s="27"/>
    </row>
    <row r="217" spans="1:14" s="25" customFormat="1" ht="15" customHeight="1" x14ac:dyDescent="0.25">
      <c r="A217" s="22" t="s">
        <v>19</v>
      </c>
      <c r="B217" s="40"/>
      <c r="C217" s="40">
        <f t="shared" si="27"/>
        <v>9159</v>
      </c>
      <c r="D217" s="40">
        <f t="shared" si="28"/>
        <v>17426</v>
      </c>
      <c r="E217" s="22">
        <v>154</v>
      </c>
      <c r="F217" s="22">
        <v>0</v>
      </c>
      <c r="G217" s="22">
        <v>66</v>
      </c>
      <c r="H217" s="22">
        <v>0</v>
      </c>
      <c r="I217" s="22">
        <v>173</v>
      </c>
      <c r="J217" s="22">
        <v>0</v>
      </c>
      <c r="K217" s="98">
        <v>8766</v>
      </c>
      <c r="L217" s="98">
        <v>17426</v>
      </c>
      <c r="M217" s="50"/>
      <c r="N217" s="27"/>
    </row>
    <row r="218" spans="1:14" s="25" customFormat="1" ht="15" customHeight="1" x14ac:dyDescent="0.25">
      <c r="A218" s="22" t="s">
        <v>20</v>
      </c>
      <c r="B218" s="40"/>
      <c r="C218" s="40">
        <f t="shared" si="27"/>
        <v>34996</v>
      </c>
      <c r="D218" s="40">
        <f t="shared" si="28"/>
        <v>35285</v>
      </c>
      <c r="E218" s="22">
        <v>77</v>
      </c>
      <c r="F218" s="22">
        <v>0</v>
      </c>
      <c r="G218" s="22">
        <v>147</v>
      </c>
      <c r="H218" s="22">
        <v>0</v>
      </c>
      <c r="I218" s="22">
        <v>147</v>
      </c>
      <c r="J218" s="22">
        <v>0</v>
      </c>
      <c r="K218" s="98">
        <v>34625</v>
      </c>
      <c r="L218" s="98">
        <v>35285</v>
      </c>
      <c r="M218" s="50"/>
      <c r="N218" s="27"/>
    </row>
    <row r="219" spans="1:14" s="25" customFormat="1" ht="15" customHeight="1" x14ac:dyDescent="0.25">
      <c r="A219" s="22" t="s">
        <v>21</v>
      </c>
      <c r="B219" s="40"/>
      <c r="C219" s="40">
        <f t="shared" si="27"/>
        <v>21266</v>
      </c>
      <c r="D219" s="40">
        <f t="shared" si="28"/>
        <v>1061</v>
      </c>
      <c r="E219" s="98">
        <v>7711</v>
      </c>
      <c r="F219" s="22">
        <v>0</v>
      </c>
      <c r="G219" s="98">
        <v>2268</v>
      </c>
      <c r="H219" s="22">
        <v>0</v>
      </c>
      <c r="I219" s="98">
        <v>6153</v>
      </c>
      <c r="J219" s="22">
        <v>0</v>
      </c>
      <c r="K219" s="98">
        <v>5134</v>
      </c>
      <c r="L219" s="98">
        <v>1061</v>
      </c>
      <c r="M219" s="50"/>
      <c r="N219" s="27"/>
    </row>
    <row r="220" spans="1:14" s="25" customFormat="1" ht="15" customHeight="1" x14ac:dyDescent="0.25">
      <c r="A220" s="22" t="s">
        <v>22</v>
      </c>
      <c r="B220" s="40"/>
      <c r="C220" s="40">
        <f t="shared" si="27"/>
        <v>36039</v>
      </c>
      <c r="D220" s="40">
        <f t="shared" si="28"/>
        <v>20695</v>
      </c>
      <c r="E220" s="98">
        <v>3498</v>
      </c>
      <c r="F220" s="22">
        <v>0</v>
      </c>
      <c r="G220" s="22">
        <v>129</v>
      </c>
      <c r="H220" s="22">
        <v>0</v>
      </c>
      <c r="I220" s="98">
        <v>2532</v>
      </c>
      <c r="J220" s="22">
        <v>5</v>
      </c>
      <c r="K220" s="98">
        <v>29880</v>
      </c>
      <c r="L220" s="98">
        <v>20690</v>
      </c>
      <c r="M220" s="50"/>
      <c r="N220" s="27"/>
    </row>
    <row r="221" spans="1:14" s="25" customFormat="1" ht="15" customHeight="1" x14ac:dyDescent="0.25">
      <c r="A221" s="22" t="s">
        <v>23</v>
      </c>
      <c r="B221" s="40"/>
      <c r="C221" s="40">
        <f t="shared" si="27"/>
        <v>551</v>
      </c>
      <c r="D221" s="40">
        <f t="shared" si="28"/>
        <v>50235</v>
      </c>
      <c r="E221" s="22">
        <v>206</v>
      </c>
      <c r="F221" s="22">
        <v>0</v>
      </c>
      <c r="G221" s="22">
        <v>123</v>
      </c>
      <c r="H221" s="22">
        <v>0</v>
      </c>
      <c r="I221" s="22">
        <v>97</v>
      </c>
      <c r="J221" s="22">
        <v>0</v>
      </c>
      <c r="K221" s="22">
        <v>125</v>
      </c>
      <c r="L221" s="98">
        <v>50235</v>
      </c>
      <c r="M221" s="50"/>
      <c r="N221" s="27"/>
    </row>
    <row r="222" spans="1:14" s="25" customFormat="1" ht="15" customHeight="1" x14ac:dyDescent="0.25">
      <c r="A222" s="22" t="s">
        <v>24</v>
      </c>
      <c r="B222" s="40"/>
      <c r="C222" s="40">
        <f t="shared" si="27"/>
        <v>32765</v>
      </c>
      <c r="D222" s="40">
        <f t="shared" si="28"/>
        <v>9802</v>
      </c>
      <c r="E222" s="98">
        <v>2386</v>
      </c>
      <c r="F222" s="22">
        <v>35</v>
      </c>
      <c r="G222" s="98">
        <v>1069</v>
      </c>
      <c r="H222" s="22">
        <v>0</v>
      </c>
      <c r="I222" s="98">
        <v>4985</v>
      </c>
      <c r="J222" s="22">
        <v>0</v>
      </c>
      <c r="K222" s="98">
        <v>24325</v>
      </c>
      <c r="L222" s="98">
        <v>9767</v>
      </c>
      <c r="M222" s="50"/>
      <c r="N222" s="27"/>
    </row>
    <row r="223" spans="1:14" s="25" customFormat="1" ht="15" customHeight="1" x14ac:dyDescent="0.25">
      <c r="A223" s="22" t="s">
        <v>25</v>
      </c>
      <c r="B223" s="40"/>
      <c r="C223" s="40">
        <f t="shared" si="27"/>
        <v>32344</v>
      </c>
      <c r="D223" s="40">
        <f t="shared" si="28"/>
        <v>17277</v>
      </c>
      <c r="E223" s="98">
        <v>15577</v>
      </c>
      <c r="F223" s="22">
        <v>1</v>
      </c>
      <c r="G223" s="98">
        <v>1457</v>
      </c>
      <c r="H223" s="22">
        <v>0</v>
      </c>
      <c r="I223" s="98">
        <v>4636</v>
      </c>
      <c r="J223" s="22">
        <v>0</v>
      </c>
      <c r="K223" s="98">
        <v>10674</v>
      </c>
      <c r="L223" s="98">
        <v>17276</v>
      </c>
      <c r="M223" s="50"/>
      <c r="N223" s="27"/>
    </row>
    <row r="224" spans="1:14" s="25" customFormat="1" ht="15" customHeight="1" x14ac:dyDescent="0.25">
      <c r="A224" s="22" t="s">
        <v>26</v>
      </c>
      <c r="B224" s="40"/>
      <c r="C224" s="40">
        <f t="shared" si="27"/>
        <v>46210</v>
      </c>
      <c r="D224" s="40">
        <f t="shared" si="28"/>
        <v>96587</v>
      </c>
      <c r="E224" s="98">
        <v>1532</v>
      </c>
      <c r="F224" s="98">
        <v>12006</v>
      </c>
      <c r="G224" s="22">
        <v>110</v>
      </c>
      <c r="H224" s="22">
        <v>688</v>
      </c>
      <c r="I224" s="98">
        <v>1481</v>
      </c>
      <c r="J224" s="98">
        <v>12867</v>
      </c>
      <c r="K224" s="98">
        <v>43087</v>
      </c>
      <c r="L224" s="98">
        <v>71026</v>
      </c>
      <c r="M224" s="50"/>
      <c r="N224" s="27"/>
    </row>
    <row r="225" spans="1:14" s="25" customFormat="1" ht="15" customHeight="1" x14ac:dyDescent="0.25">
      <c r="A225" s="22" t="s">
        <v>27</v>
      </c>
      <c r="B225" s="40"/>
      <c r="C225" s="40">
        <f t="shared" si="27"/>
        <v>125953</v>
      </c>
      <c r="D225" s="40">
        <f t="shared" si="28"/>
        <v>13927</v>
      </c>
      <c r="E225" s="98">
        <v>16871</v>
      </c>
      <c r="F225" s="22">
        <v>236</v>
      </c>
      <c r="G225" s="98">
        <v>3173</v>
      </c>
      <c r="H225" s="22">
        <v>54</v>
      </c>
      <c r="I225" s="98">
        <v>11847</v>
      </c>
      <c r="J225" s="22">
        <v>210</v>
      </c>
      <c r="K225" s="98">
        <v>94062</v>
      </c>
      <c r="L225" s="98">
        <v>13427</v>
      </c>
      <c r="M225" s="50"/>
      <c r="N225" s="27"/>
    </row>
    <row r="226" spans="1:14" s="25" customFormat="1" ht="15" customHeight="1" x14ac:dyDescent="0.25">
      <c r="A226" s="22" t="s">
        <v>28</v>
      </c>
      <c r="B226" s="40"/>
      <c r="C226" s="40">
        <f t="shared" si="27"/>
        <v>244839</v>
      </c>
      <c r="D226" s="40">
        <f t="shared" si="28"/>
        <v>50329</v>
      </c>
      <c r="E226" s="98">
        <v>26167</v>
      </c>
      <c r="F226" s="22">
        <v>3</v>
      </c>
      <c r="G226" s="98">
        <v>3361</v>
      </c>
      <c r="H226" s="22">
        <v>0</v>
      </c>
      <c r="I226" s="98">
        <v>39100</v>
      </c>
      <c r="J226" s="22">
        <v>9</v>
      </c>
      <c r="K226" s="98">
        <v>176211</v>
      </c>
      <c r="L226" s="98">
        <v>50317</v>
      </c>
      <c r="M226" s="50"/>
      <c r="N226" s="27"/>
    </row>
    <row r="227" spans="1:14" s="25" customFormat="1" ht="15" customHeight="1" x14ac:dyDescent="0.25">
      <c r="A227" s="22" t="s">
        <v>29</v>
      </c>
      <c r="B227" s="40"/>
      <c r="C227" s="40">
        <f t="shared" si="27"/>
        <v>65967</v>
      </c>
      <c r="D227" s="40">
        <f t="shared" si="28"/>
        <v>34119</v>
      </c>
      <c r="E227" s="98">
        <v>7656</v>
      </c>
      <c r="F227" s="22">
        <v>0</v>
      </c>
      <c r="G227" s="98">
        <v>2423</v>
      </c>
      <c r="H227" s="22">
        <v>0</v>
      </c>
      <c r="I227" s="98">
        <v>7900</v>
      </c>
      <c r="J227" s="22">
        <v>0</v>
      </c>
      <c r="K227" s="98">
        <v>47988</v>
      </c>
      <c r="L227" s="98">
        <v>34119</v>
      </c>
      <c r="M227" s="50"/>
      <c r="N227" s="27"/>
    </row>
    <row r="228" spans="1:14" s="25" customFormat="1" ht="15" customHeight="1" x14ac:dyDescent="0.25">
      <c r="A228" s="22" t="s">
        <v>30</v>
      </c>
      <c r="B228" s="40"/>
      <c r="C228" s="40">
        <f t="shared" si="27"/>
        <v>75941</v>
      </c>
      <c r="D228" s="40">
        <f t="shared" si="28"/>
        <v>29119</v>
      </c>
      <c r="E228" s="98">
        <v>22047</v>
      </c>
      <c r="F228" s="22">
        <v>62</v>
      </c>
      <c r="G228" s="98">
        <v>3179</v>
      </c>
      <c r="H228" s="22">
        <v>0</v>
      </c>
      <c r="I228" s="98">
        <v>16225</v>
      </c>
      <c r="J228" s="22">
        <v>0</v>
      </c>
      <c r="K228" s="98">
        <v>34490</v>
      </c>
      <c r="L228" s="98">
        <v>29057</v>
      </c>
      <c r="M228" s="50"/>
      <c r="N228" s="27"/>
    </row>
    <row r="229" spans="1:14" s="25" customFormat="1" ht="15" customHeight="1" x14ac:dyDescent="0.25">
      <c r="A229" s="22" t="s">
        <v>31</v>
      </c>
      <c r="B229" s="40"/>
      <c r="C229" s="40">
        <f t="shared" si="27"/>
        <v>79197</v>
      </c>
      <c r="D229" s="40">
        <f t="shared" si="28"/>
        <v>31592</v>
      </c>
      <c r="E229" s="98">
        <v>26829</v>
      </c>
      <c r="F229" s="98">
        <v>1423</v>
      </c>
      <c r="G229" s="98">
        <v>4181</v>
      </c>
      <c r="H229" s="22">
        <v>0</v>
      </c>
      <c r="I229" s="98">
        <v>12460</v>
      </c>
      <c r="J229" s="22">
        <v>420</v>
      </c>
      <c r="K229" s="98">
        <v>35727</v>
      </c>
      <c r="L229" s="98">
        <v>29749</v>
      </c>
      <c r="M229" s="50"/>
      <c r="N229" s="27"/>
    </row>
    <row r="230" spans="1:14" s="25" customFormat="1" ht="15" customHeight="1" x14ac:dyDescent="0.25">
      <c r="A230" s="22" t="s">
        <v>32</v>
      </c>
      <c r="B230" s="40"/>
      <c r="C230" s="40">
        <f t="shared" si="27"/>
        <v>123732</v>
      </c>
      <c r="D230" s="40">
        <f t="shared" si="28"/>
        <v>139642</v>
      </c>
      <c r="E230" s="98">
        <v>28952</v>
      </c>
      <c r="F230" s="22">
        <v>5</v>
      </c>
      <c r="G230" s="98">
        <v>2511</v>
      </c>
      <c r="H230" s="22">
        <v>0</v>
      </c>
      <c r="I230" s="98">
        <v>31511</v>
      </c>
      <c r="J230" s="22">
        <v>5</v>
      </c>
      <c r="K230" s="98">
        <v>60758</v>
      </c>
      <c r="L230" s="98">
        <v>139632</v>
      </c>
      <c r="M230" s="50"/>
      <c r="N230" s="27"/>
    </row>
    <row r="231" spans="1:14" s="25" customFormat="1" ht="15" customHeight="1" x14ac:dyDescent="0.25">
      <c r="A231" s="22" t="s">
        <v>33</v>
      </c>
      <c r="B231" s="40"/>
      <c r="C231" s="40">
        <f t="shared" si="27"/>
        <v>50248</v>
      </c>
      <c r="D231" s="40">
        <f t="shared" si="28"/>
        <v>27196</v>
      </c>
      <c r="E231" s="98">
        <v>13792</v>
      </c>
      <c r="F231" s="22">
        <v>0</v>
      </c>
      <c r="G231" s="98">
        <v>5360</v>
      </c>
      <c r="H231" s="22">
        <v>0</v>
      </c>
      <c r="I231" s="98">
        <v>9904</v>
      </c>
      <c r="J231" s="22">
        <v>0</v>
      </c>
      <c r="K231" s="98">
        <v>21192</v>
      </c>
      <c r="L231" s="98">
        <v>27196</v>
      </c>
      <c r="M231" s="50"/>
      <c r="N231" s="27"/>
    </row>
    <row r="232" spans="1:14" s="25" customFormat="1" ht="15" customHeight="1" x14ac:dyDescent="0.25">
      <c r="A232" s="22" t="s">
        <v>34</v>
      </c>
      <c r="B232" s="40"/>
      <c r="C232" s="40">
        <f t="shared" si="27"/>
        <v>57677</v>
      </c>
      <c r="D232" s="40">
        <f t="shared" si="28"/>
        <v>1695</v>
      </c>
      <c r="E232" s="98">
        <v>14560</v>
      </c>
      <c r="F232" s="22">
        <v>0</v>
      </c>
      <c r="G232" s="98">
        <v>2435</v>
      </c>
      <c r="H232" s="22">
        <v>20</v>
      </c>
      <c r="I232" s="98">
        <v>4820</v>
      </c>
      <c r="J232" s="22">
        <v>0</v>
      </c>
      <c r="K232" s="98">
        <v>35862</v>
      </c>
      <c r="L232" s="98">
        <v>1675</v>
      </c>
      <c r="M232" s="50"/>
      <c r="N232" s="27"/>
    </row>
    <row r="233" spans="1:14" s="25" customFormat="1" ht="15" customHeight="1" x14ac:dyDescent="0.25">
      <c r="A233" s="22" t="s">
        <v>35</v>
      </c>
      <c r="B233" s="40"/>
      <c r="C233" s="40">
        <f t="shared" si="27"/>
        <v>59406</v>
      </c>
      <c r="D233" s="40">
        <f t="shared" si="28"/>
        <v>65710</v>
      </c>
      <c r="E233" s="98">
        <v>35107</v>
      </c>
      <c r="F233" s="98">
        <v>2231</v>
      </c>
      <c r="G233" s="98">
        <v>2410</v>
      </c>
      <c r="H233" s="22">
        <v>40</v>
      </c>
      <c r="I233" s="98">
        <v>18767</v>
      </c>
      <c r="J233" s="98">
        <v>1962</v>
      </c>
      <c r="K233" s="98">
        <v>3122</v>
      </c>
      <c r="L233" s="98">
        <v>61477</v>
      </c>
      <c r="M233" s="50"/>
      <c r="N233" s="27"/>
    </row>
    <row r="234" spans="1:14" s="25" customFormat="1" ht="15" customHeight="1" x14ac:dyDescent="0.25">
      <c r="A234" s="22" t="s">
        <v>36</v>
      </c>
      <c r="B234" s="40"/>
      <c r="C234" s="40">
        <f t="shared" si="27"/>
        <v>42736</v>
      </c>
      <c r="D234" s="40">
        <f t="shared" si="28"/>
        <v>37495</v>
      </c>
      <c r="E234" s="98">
        <v>19747</v>
      </c>
      <c r="F234" s="22">
        <v>310</v>
      </c>
      <c r="G234" s="98">
        <v>1660</v>
      </c>
      <c r="H234" s="22">
        <v>5</v>
      </c>
      <c r="I234" s="98">
        <v>6911</v>
      </c>
      <c r="J234" s="22">
        <v>127</v>
      </c>
      <c r="K234" s="98">
        <v>14418</v>
      </c>
      <c r="L234" s="98">
        <v>37053</v>
      </c>
      <c r="M234" s="50"/>
      <c r="N234" s="27"/>
    </row>
    <row r="235" spans="1:14" s="25" customFormat="1" ht="15" customHeight="1" x14ac:dyDescent="0.25">
      <c r="A235" s="22" t="s">
        <v>37</v>
      </c>
      <c r="B235" s="40"/>
      <c r="C235" s="40">
        <f t="shared" si="27"/>
        <v>47130</v>
      </c>
      <c r="D235" s="40">
        <f t="shared" si="28"/>
        <v>168210</v>
      </c>
      <c r="E235" s="98">
        <v>15848</v>
      </c>
      <c r="F235" s="98">
        <v>4989</v>
      </c>
      <c r="G235" s="22">
        <v>874</v>
      </c>
      <c r="H235" s="22">
        <v>140</v>
      </c>
      <c r="I235" s="98">
        <v>14608</v>
      </c>
      <c r="J235" s="98">
        <v>4601</v>
      </c>
      <c r="K235" s="98">
        <v>15800</v>
      </c>
      <c r="L235" s="98">
        <v>158480</v>
      </c>
      <c r="M235" s="50"/>
      <c r="N235" s="27"/>
    </row>
    <row r="236" spans="1:14" s="25" customFormat="1" ht="15" customHeight="1" x14ac:dyDescent="0.25">
      <c r="A236" s="22" t="s">
        <v>38</v>
      </c>
      <c r="B236" s="40"/>
      <c r="C236" s="40">
        <f t="shared" si="27"/>
        <v>26100</v>
      </c>
      <c r="D236" s="40">
        <f t="shared" si="28"/>
        <v>0</v>
      </c>
      <c r="E236" s="98">
        <v>6389</v>
      </c>
      <c r="F236" s="22">
        <v>0</v>
      </c>
      <c r="G236" s="22">
        <v>692</v>
      </c>
      <c r="H236" s="22">
        <v>0</v>
      </c>
      <c r="I236" s="98">
        <v>2485</v>
      </c>
      <c r="J236" s="22">
        <v>0</v>
      </c>
      <c r="K236" s="98">
        <v>16534</v>
      </c>
      <c r="L236" s="22">
        <v>0</v>
      </c>
      <c r="M236" s="50"/>
      <c r="N236" s="27"/>
    </row>
    <row r="237" spans="1:14" s="25" customFormat="1" ht="15" customHeight="1" x14ac:dyDescent="0.25">
      <c r="A237" s="22" t="s">
        <v>39</v>
      </c>
      <c r="B237" s="40"/>
      <c r="C237" s="40">
        <f t="shared" si="27"/>
        <v>20310</v>
      </c>
      <c r="D237" s="40">
        <f t="shared" si="28"/>
        <v>12529</v>
      </c>
      <c r="E237" s="98">
        <v>6008</v>
      </c>
      <c r="F237" s="22">
        <v>755</v>
      </c>
      <c r="G237" s="98">
        <v>2027</v>
      </c>
      <c r="H237" s="22">
        <v>216</v>
      </c>
      <c r="I237" s="98">
        <v>5136</v>
      </c>
      <c r="J237" s="22">
        <v>724</v>
      </c>
      <c r="K237" s="98">
        <v>7139</v>
      </c>
      <c r="L237" s="98">
        <v>10834</v>
      </c>
      <c r="M237" s="50"/>
      <c r="N237" s="27"/>
    </row>
    <row r="238" spans="1:14" s="25" customFormat="1" ht="15" customHeight="1" x14ac:dyDescent="0.25">
      <c r="A238" s="22" t="s">
        <v>40</v>
      </c>
      <c r="B238" s="40"/>
      <c r="C238" s="40">
        <f t="shared" si="27"/>
        <v>7133</v>
      </c>
      <c r="D238" s="40">
        <f t="shared" si="28"/>
        <v>208261</v>
      </c>
      <c r="E238" s="98">
        <v>3898</v>
      </c>
      <c r="F238" s="22">
        <v>9</v>
      </c>
      <c r="G238" s="22">
        <v>328</v>
      </c>
      <c r="H238" s="22">
        <v>0</v>
      </c>
      <c r="I238" s="98">
        <v>1887</v>
      </c>
      <c r="J238" s="22">
        <v>0</v>
      </c>
      <c r="K238" s="98">
        <v>1020</v>
      </c>
      <c r="L238" s="98">
        <v>208252</v>
      </c>
      <c r="M238" s="50"/>
      <c r="N238" s="27"/>
    </row>
    <row r="239" spans="1:14" s="25" customFormat="1" ht="15" customHeight="1" x14ac:dyDescent="0.25">
      <c r="A239" s="22" t="s">
        <v>41</v>
      </c>
      <c r="B239" s="40"/>
      <c r="C239" s="40">
        <f t="shared" si="27"/>
        <v>41020</v>
      </c>
      <c r="D239" s="40">
        <f t="shared" si="28"/>
        <v>76424</v>
      </c>
      <c r="E239" s="98">
        <v>9833</v>
      </c>
      <c r="F239" s="22">
        <v>894</v>
      </c>
      <c r="G239" s="98">
        <v>1135</v>
      </c>
      <c r="H239" s="22">
        <v>0</v>
      </c>
      <c r="I239" s="98">
        <v>8671</v>
      </c>
      <c r="J239" s="22">
        <v>890</v>
      </c>
      <c r="K239" s="98">
        <v>21381</v>
      </c>
      <c r="L239" s="98">
        <v>74640</v>
      </c>
      <c r="M239" s="50"/>
      <c r="N239" s="27"/>
    </row>
    <row r="240" spans="1:14" s="25" customFormat="1" ht="15" customHeight="1" x14ac:dyDescent="0.25">
      <c r="A240" s="22" t="s">
        <v>42</v>
      </c>
      <c r="B240" s="40"/>
      <c r="C240" s="40">
        <f t="shared" si="27"/>
        <v>49726</v>
      </c>
      <c r="D240" s="40">
        <f t="shared" si="28"/>
        <v>52713</v>
      </c>
      <c r="E240" s="98">
        <v>5153</v>
      </c>
      <c r="F240" s="22">
        <v>325</v>
      </c>
      <c r="G240" s="22">
        <v>202</v>
      </c>
      <c r="H240" s="22">
        <v>0</v>
      </c>
      <c r="I240" s="22">
        <v>743</v>
      </c>
      <c r="J240" s="22">
        <v>0</v>
      </c>
      <c r="K240" s="98">
        <v>43628</v>
      </c>
      <c r="L240" s="98">
        <v>52388</v>
      </c>
      <c r="M240" s="50"/>
      <c r="N240" s="27"/>
    </row>
    <row r="241" spans="1:14" s="25" customFormat="1" ht="15" customHeight="1" x14ac:dyDescent="0.25">
      <c r="A241" s="22" t="s">
        <v>43</v>
      </c>
      <c r="B241" s="40"/>
      <c r="C241" s="40">
        <f t="shared" si="27"/>
        <v>42670</v>
      </c>
      <c r="D241" s="40">
        <f t="shared" si="28"/>
        <v>2033</v>
      </c>
      <c r="E241" s="98">
        <v>9398</v>
      </c>
      <c r="F241" s="22">
        <v>0</v>
      </c>
      <c r="G241" s="98">
        <v>1542</v>
      </c>
      <c r="H241" s="22">
        <v>0</v>
      </c>
      <c r="I241" s="98">
        <v>4981</v>
      </c>
      <c r="J241" s="22">
        <v>0</v>
      </c>
      <c r="K241" s="98">
        <v>26749</v>
      </c>
      <c r="L241" s="98">
        <v>2033</v>
      </c>
      <c r="M241" s="50"/>
      <c r="N241" s="27"/>
    </row>
    <row r="242" spans="1:14" s="25" customFormat="1" ht="15" customHeight="1" x14ac:dyDescent="0.25">
      <c r="A242" s="22" t="s">
        <v>44</v>
      </c>
      <c r="B242" s="40"/>
      <c r="C242" s="40">
        <f t="shared" si="27"/>
        <v>48202</v>
      </c>
      <c r="D242" s="40">
        <f t="shared" si="28"/>
        <v>30692</v>
      </c>
      <c r="E242" s="98">
        <v>5720</v>
      </c>
      <c r="F242" s="22">
        <v>0</v>
      </c>
      <c r="G242" s="98">
        <v>1003</v>
      </c>
      <c r="H242" s="22">
        <v>0</v>
      </c>
      <c r="I242" s="98">
        <v>4169</v>
      </c>
      <c r="J242" s="22">
        <v>0</v>
      </c>
      <c r="K242" s="98">
        <v>37310</v>
      </c>
      <c r="L242" s="98">
        <v>30692</v>
      </c>
      <c r="M242" s="50"/>
      <c r="N242" s="27"/>
    </row>
    <row r="243" spans="1:14" s="25" customFormat="1" ht="15" customHeight="1" x14ac:dyDescent="0.25">
      <c r="A243" s="22" t="s">
        <v>45</v>
      </c>
      <c r="B243" s="40"/>
      <c r="C243" s="40">
        <f t="shared" si="27"/>
        <v>26403</v>
      </c>
      <c r="D243" s="40">
        <f t="shared" si="28"/>
        <v>52627</v>
      </c>
      <c r="E243" s="98">
        <v>6162</v>
      </c>
      <c r="F243" s="22">
        <v>0</v>
      </c>
      <c r="G243" s="22">
        <v>448</v>
      </c>
      <c r="H243" s="22">
        <v>0</v>
      </c>
      <c r="I243" s="98">
        <v>11503</v>
      </c>
      <c r="J243" s="22">
        <v>0</v>
      </c>
      <c r="K243" s="98">
        <v>8290</v>
      </c>
      <c r="L243" s="98">
        <v>52627</v>
      </c>
      <c r="M243" s="50"/>
      <c r="N243" s="27"/>
    </row>
    <row r="244" spans="1:14" s="25" customFormat="1" ht="15" customHeight="1" x14ac:dyDescent="0.25">
      <c r="A244" s="22" t="s">
        <v>46</v>
      </c>
      <c r="B244" s="40"/>
      <c r="C244" s="40">
        <f t="shared" si="27"/>
        <v>159906</v>
      </c>
      <c r="D244" s="40">
        <f t="shared" si="28"/>
        <v>148921</v>
      </c>
      <c r="E244" s="98">
        <v>48366</v>
      </c>
      <c r="F244" s="22">
        <v>0</v>
      </c>
      <c r="G244" s="98">
        <v>7940</v>
      </c>
      <c r="H244" s="22">
        <v>0</v>
      </c>
      <c r="I244" s="98">
        <v>23840</v>
      </c>
      <c r="J244" s="22">
        <v>0</v>
      </c>
      <c r="K244" s="98">
        <v>79760</v>
      </c>
      <c r="L244" s="98">
        <v>148921</v>
      </c>
      <c r="M244" s="50"/>
      <c r="N244" s="27"/>
    </row>
    <row r="245" spans="1:14" s="25" customFormat="1" ht="15" customHeight="1" x14ac:dyDescent="0.25">
      <c r="A245" s="22" t="s">
        <v>47</v>
      </c>
      <c r="B245" s="40"/>
      <c r="C245" s="40">
        <f t="shared" si="27"/>
        <v>24307</v>
      </c>
      <c r="D245" s="40">
        <f t="shared" si="28"/>
        <v>32124</v>
      </c>
      <c r="E245" s="98">
        <v>4254</v>
      </c>
      <c r="F245" s="22">
        <v>0</v>
      </c>
      <c r="G245" s="22">
        <v>42</v>
      </c>
      <c r="H245" s="22">
        <v>0</v>
      </c>
      <c r="I245" s="98">
        <v>4222</v>
      </c>
      <c r="J245" s="22">
        <v>0</v>
      </c>
      <c r="K245" s="98">
        <v>15789</v>
      </c>
      <c r="L245" s="98">
        <v>32124</v>
      </c>
      <c r="M245" s="50"/>
      <c r="N245" s="27"/>
    </row>
    <row r="246" spans="1:14" s="25" customFormat="1" ht="15" customHeight="1" x14ac:dyDescent="0.25">
      <c r="A246" s="22" t="s">
        <v>48</v>
      </c>
      <c r="B246" s="40"/>
      <c r="C246" s="40">
        <f t="shared" si="27"/>
        <v>31703</v>
      </c>
      <c r="D246" s="40">
        <f t="shared" si="28"/>
        <v>9194</v>
      </c>
      <c r="E246" s="98">
        <v>2285</v>
      </c>
      <c r="F246" s="22">
        <v>0</v>
      </c>
      <c r="G246" s="22">
        <v>577</v>
      </c>
      <c r="H246" s="22">
        <v>0</v>
      </c>
      <c r="I246" s="98">
        <v>1963</v>
      </c>
      <c r="J246" s="22">
        <v>8</v>
      </c>
      <c r="K246" s="98">
        <v>26878</v>
      </c>
      <c r="L246" s="98">
        <v>9186</v>
      </c>
      <c r="M246" s="50"/>
      <c r="N246" s="27"/>
    </row>
    <row r="247" spans="1:14" s="25" customFormat="1" ht="15" customHeight="1" x14ac:dyDescent="0.25">
      <c r="A247" s="22"/>
      <c r="B247" s="40"/>
      <c r="C247" s="40"/>
      <c r="D247" s="40"/>
      <c r="E247" s="40"/>
      <c r="F247" s="40"/>
      <c r="G247" s="40"/>
      <c r="I247" s="40"/>
      <c r="J247" s="40"/>
      <c r="K247" s="40"/>
      <c r="L247" s="40"/>
      <c r="M247" s="50"/>
      <c r="N247" s="27"/>
    </row>
    <row r="248" spans="1:14" s="25" customFormat="1" ht="15" customHeight="1" x14ac:dyDescent="0.25">
      <c r="A248" s="21" t="s">
        <v>49</v>
      </c>
      <c r="B248" s="40"/>
      <c r="C248" s="104">
        <f>SUM(C249:C253)</f>
        <v>4934</v>
      </c>
      <c r="D248" s="104">
        <f t="shared" ref="D248:L248" si="30">SUM(D249:D253)</f>
        <v>0</v>
      </c>
      <c r="E248" s="38">
        <f t="shared" si="30"/>
        <v>4934</v>
      </c>
      <c r="F248" s="38">
        <f t="shared" si="30"/>
        <v>0</v>
      </c>
      <c r="G248" s="38">
        <f t="shared" si="30"/>
        <v>0</v>
      </c>
      <c r="H248" s="38">
        <f t="shared" si="30"/>
        <v>0</v>
      </c>
      <c r="I248" s="38">
        <f t="shared" si="30"/>
        <v>0</v>
      </c>
      <c r="J248" s="38">
        <f t="shared" si="30"/>
        <v>0</v>
      </c>
      <c r="K248" s="38">
        <f t="shared" si="30"/>
        <v>0</v>
      </c>
      <c r="L248" s="38">
        <f t="shared" si="30"/>
        <v>0</v>
      </c>
      <c r="M248" s="50"/>
      <c r="N248" s="27"/>
    </row>
    <row r="249" spans="1:14" s="25" customFormat="1" ht="15" customHeight="1" x14ac:dyDescent="0.25">
      <c r="A249" s="22" t="s">
        <v>50</v>
      </c>
      <c r="B249" s="41"/>
      <c r="C249" s="40">
        <f t="shared" si="27"/>
        <v>0</v>
      </c>
      <c r="D249" s="40">
        <f t="shared" si="28"/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50"/>
      <c r="N249" s="27"/>
    </row>
    <row r="250" spans="1:14" s="25" customFormat="1" ht="15" customHeight="1" x14ac:dyDescent="0.25">
      <c r="A250" s="22" t="s">
        <v>51</v>
      </c>
      <c r="B250" s="40"/>
      <c r="C250" s="40">
        <f t="shared" si="27"/>
        <v>0</v>
      </c>
      <c r="D250" s="40">
        <f t="shared" si="28"/>
        <v>0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50"/>
      <c r="N250" s="27"/>
    </row>
    <row r="251" spans="1:14" s="25" customFormat="1" ht="15" customHeight="1" x14ac:dyDescent="0.25">
      <c r="A251" s="22" t="s">
        <v>52</v>
      </c>
      <c r="C251" s="40">
        <f t="shared" si="27"/>
        <v>0</v>
      </c>
      <c r="D251" s="40">
        <f t="shared" si="28"/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50"/>
      <c r="N251" s="27"/>
    </row>
    <row r="252" spans="1:14" s="25" customFormat="1" ht="15" customHeight="1" x14ac:dyDescent="0.25">
      <c r="A252" s="23" t="s">
        <v>53</v>
      </c>
      <c r="B252" s="40"/>
      <c r="C252" s="40">
        <f t="shared" si="27"/>
        <v>0</v>
      </c>
      <c r="D252" s="40">
        <f t="shared" si="28"/>
        <v>0</v>
      </c>
      <c r="E252" s="22">
        <v>0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50"/>
      <c r="N252" s="27"/>
    </row>
    <row r="253" spans="1:14" s="25" customFormat="1" ht="15" customHeight="1" x14ac:dyDescent="0.25">
      <c r="A253" s="24" t="s">
        <v>54</v>
      </c>
      <c r="B253" s="42"/>
      <c r="C253" s="42">
        <f t="shared" si="27"/>
        <v>4934</v>
      </c>
      <c r="D253" s="42">
        <f t="shared" si="28"/>
        <v>0</v>
      </c>
      <c r="E253" s="103">
        <v>4934</v>
      </c>
      <c r="F253" s="24">
        <v>0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24">
        <v>0</v>
      </c>
      <c r="M253" s="49"/>
      <c r="N253" s="36"/>
    </row>
    <row r="254" spans="1:14" x14ac:dyDescent="0.2">
      <c r="A254" s="43" t="s">
        <v>61</v>
      </c>
      <c r="B254" s="44"/>
      <c r="C254" s="44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1"/>
    </row>
    <row r="255" spans="1:14" x14ac:dyDescent="0.2">
      <c r="A255" s="45" t="s">
        <v>62</v>
      </c>
      <c r="B255" s="44"/>
      <c r="C255" s="44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8"/>
    </row>
    <row r="256" spans="1:14" x14ac:dyDescent="0.2">
      <c r="A256" s="45" t="s">
        <v>63</v>
      </c>
      <c r="B256" s="44"/>
      <c r="C256" s="44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8"/>
    </row>
    <row r="257" spans="1:14" x14ac:dyDescent="0.2">
      <c r="A257" s="43" t="s">
        <v>69</v>
      </c>
      <c r="B257" s="44"/>
      <c r="C257" s="44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8"/>
    </row>
    <row r="258" spans="1:14" x14ac:dyDescent="0.2">
      <c r="A258" s="9"/>
      <c r="B258" s="12"/>
      <c r="C258" s="12"/>
      <c r="D258" s="8"/>
      <c r="E258" s="12"/>
      <c r="F258" s="12"/>
      <c r="G258" s="12"/>
      <c r="H258" s="12"/>
      <c r="I258" s="12"/>
      <c r="J258" s="12"/>
      <c r="K258" s="12"/>
      <c r="L258" s="12"/>
      <c r="M258" s="12"/>
      <c r="N258" s="8"/>
    </row>
    <row r="259" spans="1:14" x14ac:dyDescent="0.2">
      <c r="A259" s="8"/>
      <c r="B259" s="12"/>
      <c r="C259" s="12"/>
      <c r="D259" s="8"/>
      <c r="E259" s="12"/>
      <c r="F259" s="12"/>
      <c r="G259" s="12"/>
      <c r="H259" s="12"/>
      <c r="I259" s="12"/>
      <c r="J259" s="12"/>
      <c r="K259" s="12"/>
      <c r="L259" s="12"/>
      <c r="M259" s="12"/>
      <c r="N259" s="8"/>
    </row>
    <row r="260" spans="1:14" x14ac:dyDescent="0.2">
      <c r="B260" s="2"/>
      <c r="C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4" x14ac:dyDescent="0.2">
      <c r="B261" s="2"/>
      <c r="C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4" x14ac:dyDescent="0.2">
      <c r="B262" s="2"/>
      <c r="C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4" x14ac:dyDescent="0.2">
      <c r="B263" s="2"/>
      <c r="C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4" ht="51" customHeight="1" x14ac:dyDescent="0.2">
      <c r="B264" s="2"/>
      <c r="C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4" x14ac:dyDescent="0.2">
      <c r="B265" s="2"/>
      <c r="C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4" x14ac:dyDescent="0.2">
      <c r="B266" s="2"/>
      <c r="C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4" x14ac:dyDescent="0.2">
      <c r="B267" s="2"/>
      <c r="C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4" x14ac:dyDescent="0.2">
      <c r="B268" s="2"/>
      <c r="C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4" x14ac:dyDescent="0.2">
      <c r="B269" s="2"/>
      <c r="C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4" x14ac:dyDescent="0.2">
      <c r="B270" s="2"/>
      <c r="C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4" x14ac:dyDescent="0.2">
      <c r="B271" s="2"/>
      <c r="C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4" x14ac:dyDescent="0.2">
      <c r="B272" s="2"/>
      <c r="C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2:13" x14ac:dyDescent="0.2">
      <c r="B273" s="2"/>
      <c r="C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2:13" x14ac:dyDescent="0.2">
      <c r="B274" s="2"/>
      <c r="C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2:13" x14ac:dyDescent="0.2">
      <c r="B275" s="2"/>
      <c r="C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2:13" x14ac:dyDescent="0.2">
      <c r="B276" s="2"/>
      <c r="C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2:13" x14ac:dyDescent="0.2">
      <c r="B277" s="2"/>
      <c r="C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2:13" x14ac:dyDescent="0.2">
      <c r="B278" s="2"/>
      <c r="C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2:13" x14ac:dyDescent="0.2">
      <c r="B279" s="2"/>
      <c r="C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2:13" x14ac:dyDescent="0.2">
      <c r="B280" s="2"/>
      <c r="C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2:13" x14ac:dyDescent="0.2">
      <c r="B281" s="2"/>
      <c r="C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2:13" x14ac:dyDescent="0.2">
      <c r="B282" s="2"/>
      <c r="C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2:13" x14ac:dyDescent="0.2">
      <c r="B283" s="2"/>
      <c r="C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2:13" x14ac:dyDescent="0.2">
      <c r="B284" s="2"/>
      <c r="C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2:13" x14ac:dyDescent="0.2">
      <c r="B285" s="2"/>
      <c r="C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2:13" x14ac:dyDescent="0.2">
      <c r="B286" s="2"/>
      <c r="C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2:13" x14ac:dyDescent="0.2">
      <c r="B287" s="2"/>
      <c r="C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2:13" x14ac:dyDescent="0.2">
      <c r="B288" s="2"/>
      <c r="C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2:13" x14ac:dyDescent="0.2">
      <c r="B289" s="2"/>
      <c r="C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2:13" x14ac:dyDescent="0.2">
      <c r="B290" s="2"/>
      <c r="C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2:13" x14ac:dyDescent="0.2">
      <c r="B291" s="2"/>
      <c r="C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2:13" x14ac:dyDescent="0.2">
      <c r="B292" s="2"/>
      <c r="C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2:13" x14ac:dyDescent="0.2">
      <c r="B293" s="2"/>
      <c r="C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2:13" x14ac:dyDescent="0.2">
      <c r="B294" s="2"/>
      <c r="C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2:13" x14ac:dyDescent="0.2">
      <c r="B295" s="2"/>
      <c r="C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2:13" x14ac:dyDescent="0.2">
      <c r="B296" s="2"/>
      <c r="C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2:13" x14ac:dyDescent="0.2">
      <c r="B297" s="2"/>
      <c r="C297" s="2"/>
      <c r="E297" s="2"/>
      <c r="F297" s="2"/>
      <c r="G297" s="2"/>
      <c r="H297" s="2"/>
      <c r="I297" s="2"/>
      <c r="J297" s="2"/>
      <c r="K297" s="2"/>
      <c r="L297" s="2"/>
      <c r="M297" s="2"/>
    </row>
  </sheetData>
  <mergeCells count="37">
    <mergeCell ref="A10:A12"/>
    <mergeCell ref="B10:B12"/>
    <mergeCell ref="C10:D11"/>
    <mergeCell ref="A6:J6"/>
    <mergeCell ref="A8:J8"/>
    <mergeCell ref="C204:D204"/>
    <mergeCell ref="E204:F204"/>
    <mergeCell ref="A74:A76"/>
    <mergeCell ref="B74:B76"/>
    <mergeCell ref="C74:D75"/>
    <mergeCell ref="E74:L74"/>
    <mergeCell ref="E75:F75"/>
    <mergeCell ref="G75:H75"/>
    <mergeCell ref="I75:J75"/>
    <mergeCell ref="K75:L75"/>
    <mergeCell ref="A201:L201"/>
    <mergeCell ref="C139:D139"/>
    <mergeCell ref="E139:F139"/>
    <mergeCell ref="G139:H139"/>
    <mergeCell ref="I139:J139"/>
    <mergeCell ref="K139:L139"/>
    <mergeCell ref="G204:H204"/>
    <mergeCell ref="I204:J204"/>
    <mergeCell ref="K204:L204"/>
    <mergeCell ref="I11:J11"/>
    <mergeCell ref="E10:J10"/>
    <mergeCell ref="E11:F11"/>
    <mergeCell ref="G11:H11"/>
    <mergeCell ref="A72:L72"/>
    <mergeCell ref="A136:L136"/>
    <mergeCell ref="A70:L70"/>
    <mergeCell ref="A203:B205"/>
    <mergeCell ref="C203:L203"/>
    <mergeCell ref="A134:L134"/>
    <mergeCell ref="A138:B140"/>
    <mergeCell ref="C138:L138"/>
    <mergeCell ref="A199:L199"/>
  </mergeCells>
  <phoneticPr fontId="0" type="noConversion"/>
  <pageMargins left="0.98425196850393704" right="0" top="0" bottom="0.59055118110236227" header="0" footer="0"/>
  <pageSetup scale="55" firstPageNumber="827" orientation="landscape" horizontalDpi="300" verticalDpi="300" r:id="rId1"/>
  <headerFooter alignWithMargins="0"/>
  <rowBreaks count="4" manualBreakCount="4">
    <brk id="64" max="16383" man="1"/>
    <brk id="128" max="16383" man="1"/>
    <brk id="193" max="16383" man="1"/>
    <brk id="2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19.8_2015</vt:lpstr>
      <vt:lpstr>'19.8_2015'!A_IMPRESIÓN_IM</vt:lpstr>
      <vt:lpstr>'19.8_2015'!Imprimir_área_IM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Adriana del Pilar Lopez Monroy</cp:lastModifiedBy>
  <cp:lastPrinted>2015-02-23T20:53:13Z</cp:lastPrinted>
  <dcterms:created xsi:type="dcterms:W3CDTF">2009-02-19T12:58:20Z</dcterms:created>
  <dcterms:modified xsi:type="dcterms:W3CDTF">2016-04-12T17:29:18Z</dcterms:modified>
</cp:coreProperties>
</file>